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0" activeTab="12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<sst xmlns="http://schemas.openxmlformats.org/spreadsheetml/2006/main" count="639" uniqueCount="229">
  <si>
    <t>2025年部门预算</t>
  </si>
  <si>
    <t>公开表1</t>
  </si>
  <si>
    <t xml:space="preserve"> 收支总体情况表</t>
  </si>
  <si>
    <t>部门（单位）：峄城区匡衡小学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</si>
  <si>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</si>
  <si>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</si>
  <si>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</si>
  <si>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</si>
  <si>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</si>
  <si>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</si>
  <si>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</si>
  <si>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</si>
  <si>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</si>
  <si>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</si>
  <si>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</si>
  <si>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</si>
  <si>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</si>
  <si>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</si>
  <si>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</si>
  <si>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</si>
  <si>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</si>
  <si>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</si>
  <si>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</si>
  <si>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</si>
  <si>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</si>
  <si>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</si>
  <si>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</si>
  <si>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</si>
  <si>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</si>
  <si>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</si>
  <si>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</si>
  <si>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</si>
  <si>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</si>
  <si>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</si>
  <si>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</si>
  <si>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</si>
  <si>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</si>
  <si>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</si>
  <si>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</si>
  <si>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</si>
  <si>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</si>
  <si>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</si>
  <si>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</si>
  <si>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</si>
  <si>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</si>
  <si>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</si>
  <si>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</si>
  <si>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</si>
  <si>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</si>
  <si>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</si>
  <si>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</si>
  <si>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</si>
  <si>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</si>
  <si>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</si>
  <si>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</si>
  <si>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</si>
  <si>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</si>
  <si>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</si>
  <si>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</si>
  <si>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</si>
  <si>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</si>
  <si>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</si>
  <si>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</si>
  <si>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</si>
  <si>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</si>
  <si>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</si>
  <si>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</si>
  <si>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</si>
  <si>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</si>
  <si>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</si>
  <si>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</si>
  <si>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</si>
  <si>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　　小学教育</t>
  </si>
  <si>
    <t>2050202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</si>
  <si>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</si>
  <si>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</si>
  <si>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</si>
  <si>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</si>
  <si>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</si>
  <si>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</si>
  <si>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</si>
  <si>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</si>
  <si>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</si>
  <si>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</si>
  <si>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</si>
  <si>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</si>
  <si>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</si>
  <si>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</si>
  <si>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</si>
  <si>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</si>
  <si>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</si>
  <si>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</si>
  <si>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</si>
  <si>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</si>
  <si>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</si>
  <si>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</si>
  <si>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</si>
  <si>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</si>
  <si>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</si>
  <si>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</si>
  <si>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</si>
  <si>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</si>
  <si>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</si>
  <si>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</si>
  <si>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</si>
  <si>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</si>
  <si>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</si>
  <si>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</si>
  <si>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</si>
  <si>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</si>
  <si>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</si>
  <si>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</si>
  <si>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</si>
  <si>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</si>
  <si>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</si>
  <si>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</si>
  <si>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</si>
  <si>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</si>
  <si>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</si>
  <si>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</si>
  <si>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</si>
  <si>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1549.42</t>
  </si>
  <si>
    <t>14.46</t>
  </si>
  <si>
    <t>301</t>
  </si>
  <si>
    <t>工资福利支出</t>
  </si>
  <si>
    <t>505</t>
  </si>
  <si>
    <t>对事业单位经常性补助</t>
  </si>
  <si>
    <t>1547.72</t>
  </si>
  <si>
    <t>01</t>
  </si>
  <si>
    <t>　基本工资</t>
  </si>
  <si>
    <t>　工资福利支出</t>
  </si>
  <si>
    <t>498.72</t>
  </si>
  <si>
    <t>　津贴补贴</t>
  </si>
  <si>
    <t>184.58</t>
  </si>
  <si>
    <t>03</t>
  </si>
  <si>
    <t>　奖金</t>
  </si>
  <si>
    <t>40.35</t>
  </si>
  <si>
    <t>07</t>
  </si>
  <si>
    <t>　绩效工资</t>
  </si>
  <si>
    <t>399.90</t>
  </si>
  <si>
    <t>08</t>
  </si>
  <si>
    <t>　机关事业单位基本养老保险缴费</t>
  </si>
  <si>
    <t>148.11</t>
  </si>
  <si>
    <t>09</t>
  </si>
  <si>
    <t>　职业年金缴费</t>
  </si>
  <si>
    <t>74.06</t>
  </si>
  <si>
    <t>10</t>
  </si>
  <si>
    <t>　职工基本医疗保险缴费</t>
  </si>
  <si>
    <t>67.58</t>
  </si>
  <si>
    <t>12</t>
  </si>
  <si>
    <t>　其他社会保障缴费</t>
  </si>
  <si>
    <t>9.26</t>
  </si>
  <si>
    <t>13</t>
  </si>
  <si>
    <t>　住房公积金</t>
  </si>
  <si>
    <t>125.12</t>
  </si>
  <si>
    <t>99</t>
  </si>
  <si>
    <t>　其他工资福利支出</t>
  </si>
  <si>
    <t>0.04</t>
  </si>
  <si>
    <t>302</t>
  </si>
  <si>
    <t>商品和服务支出</t>
  </si>
  <si>
    <t>28</t>
  </si>
  <si>
    <t>　工会经费</t>
  </si>
  <si>
    <t>　商品和服务支出</t>
  </si>
  <si>
    <t>13.31</t>
  </si>
  <si>
    <t>　其他商品和服务支出</t>
  </si>
  <si>
    <t>1.15</t>
  </si>
  <si>
    <t>303</t>
  </si>
  <si>
    <t>对个人和家庭补助</t>
  </si>
  <si>
    <t>509</t>
  </si>
  <si>
    <t>对个人和家庭的补助</t>
  </si>
  <si>
    <t>1.70</t>
  </si>
  <si>
    <t>　生活补助</t>
  </si>
  <si>
    <t>　社会福利和救助</t>
  </si>
  <si>
    <t>公开表7</t>
  </si>
  <si>
    <t>一般公共预算“三公”经费支出情况表</t>
  </si>
  <si>
    <t>2024年预算数</t>
  </si>
  <si>
    <t>2025年预算数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</si>
  <si>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</si>
  <si>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</si>
  <si>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</si>
  <si>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</si>
  <si>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</si>
  <si>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</si>
  <si>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</si>
  <si>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</si>
  <si>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</si>
  <si>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</si>
  <si>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</si>
  <si>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</si>
  <si>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</si>
  <si>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</si>
  <si>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</si>
  <si>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</si>
  <si>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</si>
  <si>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</si>
  <si>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</si>
  <si>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</si>
  <si>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</si>
  <si>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1563.88</t>
  </si>
  <si>
    <t>公开表11</t>
  </si>
  <si>
    <t>项目支出预算情况表</t>
  </si>
  <si>
    <t>项目编码</t>
  </si>
  <si>
    <t>项目名称</t>
  </si>
  <si>
    <t>项目类别</t>
  </si>
  <si>
    <t>370404252008014900101</t>
  </si>
  <si>
    <t>2025年历史遗留人员工资</t>
  </si>
  <si>
    <t>特定目标类</t>
  </si>
  <si>
    <t>37040425200901490006Q</t>
  </si>
  <si>
    <t>2025年三支一扶合同制工资及工会经费</t>
  </si>
  <si>
    <t>37040425220301490008X</t>
  </si>
  <si>
    <t>2025年班主任费</t>
  </si>
  <si>
    <t>37040425220301490009M</t>
  </si>
  <si>
    <t>2025年退休人员一次性补贴</t>
  </si>
  <si>
    <t>37040425250101490005R</t>
  </si>
  <si>
    <t>2025年财政代管资金</t>
  </si>
  <si>
    <t>37040425260101490048F</t>
  </si>
  <si>
    <t>2025年城乡义务教育生均公用经费（小学）-区级</t>
  </si>
  <si>
    <t>37040425260101490054E</t>
  </si>
  <si>
    <t>2025年城乡义务教育生均公用经费（残疾儿童）-区级</t>
  </si>
  <si>
    <t>37040425301201490063U</t>
  </si>
  <si>
    <t>2025年安全保障经费</t>
  </si>
  <si>
    <t>37040425301201490112R</t>
  </si>
  <si>
    <t>2025年教师体检费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</si>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</sst>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8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8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7" t="s">
        <v>9</v>
      </c>
      <c r="B6" s="85">
        <f>SUM(B7:B9)</f>
        <v>1891.23</v>
      </c>
      <c r="C6" s="70" t="s">
        <v>10</v>
      </c>
      <c r="D6" s="75"/>
    </row>
    <row r="7" ht="19.5" customHeight="1" spans="1:4">
      <c r="A7" s="71" t="s">
        <v>11</v>
      </c>
      <c r="B7" s="85">
        <v>1891.23</v>
      </c>
      <c r="C7" s="70" t="s">
        <v>12</v>
      </c>
      <c r="D7" s="75"/>
    </row>
    <row r="8" ht="19.5" customHeight="1" spans="1:4">
      <c r="A8" s="71" t="s">
        <v>13</v>
      </c>
      <c r="B8" s="85"/>
      <c r="C8" s="70" t="s">
        <v>14</v>
      </c>
      <c r="D8" s="75"/>
    </row>
    <row r="9" ht="19.5" customHeight="1" spans="1:4">
      <c r="A9" s="71" t="s">
        <v>15</v>
      </c>
      <c r="B9" s="85"/>
      <c r="C9" s="70" t="s">
        <v>16</v>
      </c>
      <c r="D9" s="75">
        <v>1948.56</v>
      </c>
    </row>
    <row r="10" ht="19.5" customHeight="1" spans="1:4">
      <c r="A10" s="57" t="s">
        <v>17</v>
      </c>
      <c r="B10" s="85"/>
      <c r="C10" s="70" t="s">
        <v>18</v>
      </c>
      <c r="D10" s="75"/>
    </row>
    <row r="11" ht="19.5" customHeight="1" spans="1:4">
      <c r="A11" s="57" t="s">
        <v>19</v>
      </c>
      <c r="B11" s="85"/>
      <c r="C11" s="70" t="s">
        <v>20</v>
      </c>
      <c r="D11" s="75"/>
    </row>
    <row r="12" ht="19.5" customHeight="1" spans="1:4">
      <c r="A12" s="57" t="s">
        <v>21</v>
      </c>
      <c r="B12" s="85"/>
      <c r="C12" s="70" t="s">
        <v>22</v>
      </c>
      <c r="D12" s="75">
        <v>222.17</v>
      </c>
    </row>
    <row r="13" ht="19.5" customHeight="1" spans="1:4">
      <c r="A13" s="109" t="s">
        <v>23</v>
      </c>
      <c r="B13" s="110">
        <v>347.08</v>
      </c>
      <c r="C13" s="70" t="s">
        <v>24</v>
      </c>
      <c r="D13" s="75">
        <v>67.58</v>
      </c>
    </row>
    <row r="14" ht="19.5" customHeight="1" spans="1:4">
      <c r="A14" s="16"/>
      <c r="B14" s="16"/>
      <c r="C14" s="70" t="s">
        <v>25</v>
      </c>
      <c r="D14" s="75"/>
    </row>
    <row r="15" ht="19.5" customHeight="1" spans="1:4">
      <c r="A15" s="111"/>
      <c r="B15" s="110"/>
      <c r="C15" s="70" t="s">
        <v>26</v>
      </c>
      <c r="D15" s="75"/>
    </row>
    <row r="16" ht="19.5" customHeight="1" spans="1:4">
      <c r="A16" s="57"/>
      <c r="B16" s="75"/>
      <c r="C16" s="70" t="s">
        <v>27</v>
      </c>
      <c r="D16" s="75"/>
    </row>
    <row r="17" ht="19.5" customHeight="1" spans="1:4">
      <c r="A17" s="57"/>
      <c r="B17" s="75"/>
      <c r="C17" s="70" t="s">
        <v>28</v>
      </c>
      <c r="D17" s="75"/>
    </row>
    <row r="18" ht="19.5" customHeight="1" spans="1:4">
      <c r="A18" s="57"/>
      <c r="B18" s="75"/>
      <c r="C18" s="70" t="s">
        <v>29</v>
      </c>
      <c r="D18" s="75"/>
    </row>
    <row r="19" ht="19.5" customHeight="1" spans="1:4">
      <c r="A19" s="57"/>
      <c r="B19" s="75"/>
      <c r="C19" s="70" t="s">
        <v>30</v>
      </c>
      <c r="D19" s="75"/>
    </row>
    <row r="20" ht="19.5" customHeight="1" spans="1:4">
      <c r="A20" s="57"/>
      <c r="B20" s="75"/>
      <c r="C20" s="70" t="s">
        <v>31</v>
      </c>
      <c r="D20" s="75"/>
    </row>
    <row r="21" ht="19.5" customHeight="1" spans="1:4">
      <c r="A21" s="57"/>
      <c r="B21" s="75"/>
      <c r="C21" s="70" t="s">
        <v>32</v>
      </c>
      <c r="D21" s="75"/>
    </row>
    <row r="22" ht="19.5" customHeight="1" spans="1:4">
      <c r="A22" s="16"/>
      <c r="B22" s="16"/>
      <c r="C22" s="70" t="s">
        <v>33</v>
      </c>
      <c r="D22" s="75"/>
    </row>
    <row r="23" ht="19.5" customHeight="1" spans="1:4">
      <c r="A23" s="57"/>
      <c r="B23" s="75"/>
      <c r="C23" s="70" t="s">
        <v>34</v>
      </c>
      <c r="D23" s="75"/>
    </row>
    <row r="24" ht="19.5" customHeight="1" spans="1:4">
      <c r="A24" s="57"/>
      <c r="B24" s="75"/>
      <c r="C24" s="70" t="s">
        <v>35</v>
      </c>
      <c r="D24" s="75"/>
    </row>
    <row r="25" ht="19.5" customHeight="1" spans="1:4">
      <c r="A25" s="57"/>
      <c r="B25" s="75"/>
      <c r="C25" s="70" t="s">
        <v>36</v>
      </c>
      <c r="D25" s="75"/>
    </row>
    <row r="26" ht="19.5" customHeight="1" spans="1:4">
      <c r="A26" s="57"/>
      <c r="B26" s="75"/>
      <c r="C26" s="70" t="s">
        <v>37</v>
      </c>
      <c r="D26" s="75">
        <f>ROUND(D31-SUM(D6:D25),2)</f>
        <v>0</v>
      </c>
    </row>
    <row r="27" ht="19.5" customHeight="1" spans="1:4">
      <c r="A27" s="57"/>
      <c r="B27" s="75"/>
      <c r="C27" s="16"/>
      <c r="D27" s="16"/>
    </row>
    <row r="28" ht="19.5" customHeight="1" spans="1:4">
      <c r="A28" s="57"/>
      <c r="B28" s="75"/>
      <c r="C28" s="16"/>
      <c r="D28" s="16"/>
    </row>
    <row r="29" ht="19.5" customHeight="1" spans="1:4">
      <c r="A29" s="57"/>
      <c r="B29" s="75"/>
      <c r="C29" s="16"/>
      <c r="D29" s="75"/>
    </row>
    <row r="30" ht="19.5" customHeight="1" spans="1:4">
      <c r="A30" s="57"/>
      <c r="B30" s="75"/>
      <c r="D30" s="75"/>
    </row>
    <row r="31" ht="19.5" customHeight="1" spans="1:4">
      <c r="A31" s="14" t="s">
        <v>38</v>
      </c>
      <c r="B31" s="75">
        <f>B6+SUM(B10:B13)</f>
        <v>2238.31</v>
      </c>
      <c r="C31" s="14" t="s">
        <v>39</v>
      </c>
      <c r="D31" s="85">
        <f>D37-SUM(D34:D36)</f>
        <v>2238.31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40</v>
      </c>
      <c r="B33" s="75"/>
      <c r="C33" s="16"/>
      <c r="D33" s="16"/>
    </row>
    <row r="34" ht="19.5" customHeight="1" spans="1:4">
      <c r="A34" s="57" t="s">
        <v>41</v>
      </c>
      <c r="B34" s="75"/>
      <c r="C34" s="70" t="s">
        <v>42</v>
      </c>
      <c r="D34" s="85"/>
    </row>
    <row r="35" ht="19.5" customHeight="1" spans="1:4">
      <c r="A35" s="57" t="s">
        <v>43</v>
      </c>
      <c r="B35" s="75"/>
      <c r="C35" s="70" t="s">
        <v>44</v>
      </c>
      <c r="D35" s="85"/>
    </row>
    <row r="36" ht="19.5" customHeight="1" spans="1:4">
      <c r="A36" s="57" t="s">
        <v>45</v>
      </c>
      <c r="B36" s="75"/>
      <c r="C36" s="70" t="s">
        <v>46</v>
      </c>
      <c r="D36" s="85"/>
    </row>
    <row r="37" ht="19.5" customHeight="1" spans="1:4">
      <c r="A37" s="14" t="s">
        <v>47</v>
      </c>
      <c r="B37" s="75">
        <f>SUM(B31:B36)</f>
        <v>2238.31</v>
      </c>
      <c r="C37" s="14" t="s">
        <v>48</v>
      </c>
      <c r="D37" s="85">
        <v>2238.31</v>
      </c>
    </row>
  </sheetData>
  <mergeCells count="4">
    <mergeCell ref="A2:D2"/>
    <mergeCell ref="A3:C3"/>
    <mergeCell ref="A4:B4"/>
    <mergeCell ref="C4:D4"/>
  </mergeCells>
  <pageMargins left="0.75" right="0.75" top="0.196527777777778" bottom="0.196527777777778" header="0.156944444444444" footer="0.19652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7" width="10" style="98" customWidth="1"/>
    <col min="8" max="8" width="6.54166666666667" style="98" customWidth="1"/>
    <col min="9" max="9" width="5.55833333333333" style="98" customWidth="1"/>
    <col min="10" max="10" width="5.43333333333333" style="98" customWidth="1"/>
    <col min="11" max="11" width="5.8" style="98" customWidth="1"/>
    <col min="12" max="12" width="5.55" style="98" customWidth="1"/>
    <col min="13" max="13" width="7.15833333333333" style="98" customWidth="1"/>
    <col min="14" max="14" width="4.56666666666667" customWidth="1"/>
    <col min="15" max="15" width="6.29166666666667" customWidth="1"/>
    <col min="16" max="16" width="6.05" style="1" customWidth="1"/>
    <col min="17" max="17" width="7.15833333333333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N1"/>
      <c r="O1"/>
      <c r="P1" s="1"/>
      <c r="Q1" s="21" t="s">
        <v>49</v>
      </c>
    </row>
    <row r="2" ht="19.5" customHeight="1" spans="3:17">
      <c r="C2" s="100" t="s">
        <v>50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3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N3" s="1"/>
      <c r="O3" s="1"/>
      <c r="P3" s="106" t="s">
        <v>4</v>
      </c>
      <c r="Q3" s="22"/>
    </row>
    <row r="4" s="87" customFormat="1" ht="19.5" customHeight="1" spans="1:18">
      <c r="A4" s="93" t="s">
        <v>51</v>
      </c>
      <c r="B4" s="103"/>
      <c r="C4" s="92" t="s">
        <v>51</v>
      </c>
      <c r="D4" s="92" t="s">
        <v>52</v>
      </c>
      <c r="E4" s="92" t="s">
        <v>53</v>
      </c>
      <c r="F4" s="77" t="s">
        <v>54</v>
      </c>
      <c r="G4" s="77"/>
      <c r="H4" s="77"/>
      <c r="I4" s="77"/>
      <c r="J4" s="92" t="s">
        <v>55</v>
      </c>
      <c r="K4" s="92" t="s">
        <v>56</v>
      </c>
      <c r="L4" s="92" t="s">
        <v>57</v>
      </c>
      <c r="M4" s="92" t="s">
        <v>58</v>
      </c>
      <c r="N4" s="92" t="s">
        <v>40</v>
      </c>
      <c r="O4" s="92" t="s">
        <v>41</v>
      </c>
      <c r="P4" s="91" t="s">
        <v>43</v>
      </c>
      <c r="Q4" s="77" t="s">
        <v>45</v>
      </c>
      <c r="R4" s="95"/>
    </row>
    <row r="5" s="87" customFormat="1" ht="22.5" customHeight="1" spans="1:18">
      <c r="A5" s="93" t="s">
        <v>59</v>
      </c>
      <c r="B5" s="93" t="s">
        <v>60</v>
      </c>
      <c r="C5" s="92" t="s">
        <v>61</v>
      </c>
      <c r="D5" s="92"/>
      <c r="E5" s="92"/>
      <c r="F5" s="92" t="s">
        <v>62</v>
      </c>
      <c r="G5" s="92" t="s">
        <v>63</v>
      </c>
      <c r="H5" s="92" t="s">
        <v>64</v>
      </c>
      <c r="I5" s="92" t="s">
        <v>65</v>
      </c>
      <c r="J5" s="92" t="s">
        <v>53</v>
      </c>
      <c r="K5" s="92"/>
      <c r="L5" s="92"/>
      <c r="M5" s="92"/>
      <c r="N5" s="92"/>
      <c r="O5" s="92"/>
      <c r="P5" s="107"/>
      <c r="Q5" s="92"/>
      <c r="R5" s="95"/>
    </row>
    <row r="6" s="87" customFormat="1" ht="22.5" customHeight="1" spans="1:18">
      <c r="A6" s="103"/>
      <c r="B6" s="10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7"/>
      <c r="Q6" s="92"/>
      <c r="R6" s="95"/>
    </row>
    <row r="7" s="97" customFormat="1" ht="22.5" customHeight="1" spans="1:18">
      <c r="A7" s="43"/>
      <c r="B7" s="43"/>
      <c r="C7" s="17"/>
      <c r="D7" s="19" t="s">
        <v>66</v>
      </c>
      <c r="E7" s="104">
        <f t="shared" ref="E7:E17" si="0">F7+SUM(J7:Q7)</f>
        <v>2238.31</v>
      </c>
      <c r="F7" s="104">
        <f t="shared" ref="F7:F17" si="1">SUM(G7:I7)</f>
        <v>1891.23</v>
      </c>
      <c r="G7" s="104">
        <v>1891.23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347.08</v>
      </c>
      <c r="N7" s="104">
        <v>0</v>
      </c>
      <c r="O7" s="104">
        <v>0</v>
      </c>
      <c r="P7" s="45">
        <v>0</v>
      </c>
      <c r="Q7" s="104">
        <v>0</v>
      </c>
      <c r="R7" s="16"/>
    </row>
    <row r="8" ht="22.5" customHeight="1" spans="1:18">
      <c r="A8" s="43" t="s">
        <v>67</v>
      </c>
      <c r="B8" s="43"/>
      <c r="C8" s="17"/>
      <c r="D8" s="19" t="s">
        <v>68</v>
      </c>
      <c r="E8" s="104">
        <f t="shared" si="0"/>
        <v>1948.56</v>
      </c>
      <c r="F8" s="104">
        <f t="shared" si="1"/>
        <v>1601.48</v>
      </c>
      <c r="G8" s="104">
        <v>1601.48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4">
        <v>347.08</v>
      </c>
      <c r="N8" s="104">
        <v>0</v>
      </c>
      <c r="O8" s="104">
        <v>0</v>
      </c>
      <c r="P8" s="45">
        <v>0</v>
      </c>
      <c r="Q8" s="104">
        <v>0</v>
      </c>
      <c r="R8" s="108" t="s">
        <v>67</v>
      </c>
    </row>
    <row r="9" ht="22.5" customHeight="1" spans="1:18">
      <c r="A9" s="43"/>
      <c r="B9" s="43" t="s">
        <v>69</v>
      </c>
      <c r="C9" s="17"/>
      <c r="D9" s="19" t="s">
        <v>70</v>
      </c>
      <c r="E9" s="104">
        <f t="shared" si="0"/>
        <v>1948.56</v>
      </c>
      <c r="F9" s="104">
        <f t="shared" si="1"/>
        <v>1601.48</v>
      </c>
      <c r="G9" s="104">
        <v>1601.48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347.08</v>
      </c>
      <c r="N9" s="104">
        <v>0</v>
      </c>
      <c r="O9" s="104">
        <v>0</v>
      </c>
      <c r="P9" s="45">
        <v>0</v>
      </c>
      <c r="Q9" s="104">
        <v>0</v>
      </c>
      <c r="R9" s="108" t="s">
        <v>71</v>
      </c>
    </row>
    <row r="10" ht="22.5" customHeight="1" spans="1:18">
      <c r="A10" s="43"/>
      <c r="B10" s="43"/>
      <c r="C10" s="17" t="s">
        <v>69</v>
      </c>
      <c r="D10" s="19" t="s">
        <v>72</v>
      </c>
      <c r="E10" s="104">
        <f t="shared" si="0"/>
        <v>1948.56</v>
      </c>
      <c r="F10" s="104">
        <f t="shared" si="1"/>
        <v>1601.48</v>
      </c>
      <c r="G10" s="104">
        <v>1601.48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347.08</v>
      </c>
      <c r="N10" s="104">
        <v>0</v>
      </c>
      <c r="O10" s="104">
        <v>0</v>
      </c>
      <c r="P10" s="45">
        <v>0</v>
      </c>
      <c r="Q10" s="104">
        <v>0</v>
      </c>
      <c r="R10" s="108" t="s">
        <v>73</v>
      </c>
    </row>
    <row r="11" ht="22.5" customHeight="1" spans="1:18">
      <c r="A11" s="43" t="s">
        <v>74</v>
      </c>
      <c r="B11" s="43"/>
      <c r="C11" s="17"/>
      <c r="D11" s="19" t="s">
        <v>75</v>
      </c>
      <c r="E11" s="104">
        <f t="shared" si="0"/>
        <v>222.17</v>
      </c>
      <c r="F11" s="104">
        <f t="shared" si="1"/>
        <v>222.17</v>
      </c>
      <c r="G11" s="104">
        <v>222.17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74</v>
      </c>
    </row>
    <row r="12" ht="22.5" customHeight="1" spans="1:18">
      <c r="A12" s="43"/>
      <c r="B12" s="43" t="s">
        <v>76</v>
      </c>
      <c r="C12" s="17"/>
      <c r="D12" s="19" t="s">
        <v>77</v>
      </c>
      <c r="E12" s="104">
        <f t="shared" si="0"/>
        <v>222.17</v>
      </c>
      <c r="F12" s="104">
        <f t="shared" si="1"/>
        <v>222.17</v>
      </c>
      <c r="G12" s="104">
        <v>222.17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78</v>
      </c>
    </row>
    <row r="13" ht="22.5" customHeight="1" spans="1:18">
      <c r="A13" s="43"/>
      <c r="B13" s="43"/>
      <c r="C13" s="17" t="s">
        <v>76</v>
      </c>
      <c r="D13" s="19" t="s">
        <v>79</v>
      </c>
      <c r="E13" s="104">
        <f t="shared" si="0"/>
        <v>148.11</v>
      </c>
      <c r="F13" s="104">
        <f t="shared" si="1"/>
        <v>148.11</v>
      </c>
      <c r="G13" s="104">
        <v>148.11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80</v>
      </c>
    </row>
    <row r="14" ht="22.5" customHeight="1" spans="1:18">
      <c r="A14" s="43"/>
      <c r="B14" s="43"/>
      <c r="C14" s="17" t="s">
        <v>81</v>
      </c>
      <c r="D14" s="19" t="s">
        <v>82</v>
      </c>
      <c r="E14" s="104">
        <f t="shared" si="0"/>
        <v>74.06</v>
      </c>
      <c r="F14" s="104">
        <f t="shared" si="1"/>
        <v>74.06</v>
      </c>
      <c r="G14" s="104">
        <v>74.06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83</v>
      </c>
    </row>
    <row r="15" ht="22.5" customHeight="1" spans="1:18">
      <c r="A15" s="43" t="s">
        <v>84</v>
      </c>
      <c r="B15" s="43"/>
      <c r="C15" s="17"/>
      <c r="D15" s="19" t="s">
        <v>85</v>
      </c>
      <c r="E15" s="104">
        <f t="shared" si="0"/>
        <v>67.58</v>
      </c>
      <c r="F15" s="104">
        <f t="shared" si="1"/>
        <v>67.58</v>
      </c>
      <c r="G15" s="104">
        <v>67.58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84</v>
      </c>
    </row>
    <row r="16" ht="22.5" customHeight="1" spans="1:18">
      <c r="A16" s="43"/>
      <c r="B16" s="43" t="s">
        <v>86</v>
      </c>
      <c r="C16" s="17"/>
      <c r="D16" s="19" t="s">
        <v>87</v>
      </c>
      <c r="E16" s="104">
        <f t="shared" si="0"/>
        <v>67.58</v>
      </c>
      <c r="F16" s="104">
        <f t="shared" si="1"/>
        <v>67.58</v>
      </c>
      <c r="G16" s="104">
        <v>67.58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88</v>
      </c>
    </row>
    <row r="17" ht="22.5" customHeight="1" spans="1:18">
      <c r="A17" s="43"/>
      <c r="B17" s="43"/>
      <c r="C17" s="17" t="s">
        <v>69</v>
      </c>
      <c r="D17" s="19" t="s">
        <v>89</v>
      </c>
      <c r="E17" s="104">
        <f t="shared" si="0"/>
        <v>67.58</v>
      </c>
      <c r="F17" s="104">
        <f t="shared" si="1"/>
        <v>67.58</v>
      </c>
      <c r="G17" s="104">
        <v>67.58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90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5" width="20" style="2" customWidth="1"/>
    <col min="6" max="6" width="16.6666666666667" style="2" customWidth="1"/>
    <col min="7" max="7" width="11.725" style="2" customWidth="1"/>
    <col min="8" max="8" width="8.01666666666667" style="2" customWidth="1"/>
    <col min="9" max="9" width="7.85" hidden="1" customWidth="1"/>
  </cols>
  <sheetData>
    <row r="1" ht="19.5" customHeight="1" spans="1:8">
      <c r="A1" s="28" t="s">
        <v>91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92</v>
      </c>
      <c r="B2" s="7"/>
      <c r="C2" s="7"/>
      <c r="D2" s="30"/>
      <c r="E2" s="30"/>
      <c r="F2" s="30"/>
      <c r="G2" s="30"/>
      <c r="H2" s="30"/>
    </row>
    <row r="3" ht="19.5" customHeight="1" spans="1:8">
      <c r="A3" s="88" t="s">
        <v>3</v>
      </c>
      <c r="B3" s="89"/>
      <c r="C3" s="89"/>
      <c r="D3" s="88"/>
      <c r="E3" s="88"/>
      <c r="F3" s="88"/>
      <c r="G3" s="88"/>
      <c r="H3" s="90" t="s">
        <v>4</v>
      </c>
    </row>
    <row r="4" s="87" customFormat="1" ht="19.5" customHeight="1" spans="1:9">
      <c r="A4" s="77" t="s">
        <v>51</v>
      </c>
      <c r="B4" s="77"/>
      <c r="C4" s="77"/>
      <c r="D4" s="91" t="s">
        <v>52</v>
      </c>
      <c r="E4" s="92" t="s">
        <v>53</v>
      </c>
      <c r="F4" s="92" t="s">
        <v>93</v>
      </c>
      <c r="G4" s="92" t="s">
        <v>94</v>
      </c>
      <c r="H4" s="92" t="s">
        <v>46</v>
      </c>
      <c r="I4" s="94"/>
    </row>
    <row r="5" s="87" customFormat="1" ht="19.5" customHeight="1" spans="1:9">
      <c r="A5" s="77" t="s">
        <v>59</v>
      </c>
      <c r="B5" s="93" t="s">
        <v>60</v>
      </c>
      <c r="C5" s="93" t="s">
        <v>61</v>
      </c>
      <c r="D5" s="92" t="s">
        <v>52</v>
      </c>
      <c r="E5" s="91"/>
      <c r="F5" s="91"/>
      <c r="G5" s="91"/>
      <c r="H5" s="91"/>
      <c r="I5" s="95"/>
    </row>
    <row r="6" s="1" customFormat="1" ht="19.5" customHeight="1" spans="1:9">
      <c r="A6" s="42"/>
      <c r="B6" s="43"/>
      <c r="C6" s="43"/>
      <c r="D6" s="19" t="s">
        <v>66</v>
      </c>
      <c r="E6" s="55">
        <f t="shared" ref="E6:E16" si="0">SUM(F6:H6)</f>
        <v>2238.31</v>
      </c>
      <c r="F6" s="55">
        <v>1563.88</v>
      </c>
      <c r="G6" s="55">
        <v>674.43</v>
      </c>
      <c r="H6" s="55">
        <v>0</v>
      </c>
      <c r="I6" s="62"/>
    </row>
    <row r="7" ht="19.5" customHeight="1" spans="1:9">
      <c r="A7" s="42" t="s">
        <v>67</v>
      </c>
      <c r="B7" s="43"/>
      <c r="C7" s="43"/>
      <c r="D7" s="19" t="s">
        <v>68</v>
      </c>
      <c r="E7" s="55">
        <f t="shared" si="0"/>
        <v>1948.56</v>
      </c>
      <c r="F7" s="55">
        <v>1274.13</v>
      </c>
      <c r="G7" s="55">
        <v>674.43</v>
      </c>
      <c r="H7" s="55">
        <v>0</v>
      </c>
      <c r="I7" s="96" t="s">
        <v>67</v>
      </c>
    </row>
    <row r="8" ht="19.5" customHeight="1" spans="1:9">
      <c r="A8" s="42"/>
      <c r="B8" s="43" t="s">
        <v>69</v>
      </c>
      <c r="C8" s="43"/>
      <c r="D8" s="19" t="s">
        <v>70</v>
      </c>
      <c r="E8" s="55">
        <f t="shared" si="0"/>
        <v>1948.56</v>
      </c>
      <c r="F8" s="55">
        <v>1274.13</v>
      </c>
      <c r="G8" s="55">
        <v>674.43</v>
      </c>
      <c r="H8" s="55">
        <v>0</v>
      </c>
      <c r="I8" s="96" t="s">
        <v>71</v>
      </c>
    </row>
    <row r="9" ht="19.5" customHeight="1" spans="1:9">
      <c r="A9" s="42"/>
      <c r="B9" s="43"/>
      <c r="C9" s="43" t="s">
        <v>69</v>
      </c>
      <c r="D9" s="19" t="s">
        <v>72</v>
      </c>
      <c r="E9" s="55">
        <f t="shared" si="0"/>
        <v>1948.56</v>
      </c>
      <c r="F9" s="55">
        <v>1274.13</v>
      </c>
      <c r="G9" s="55">
        <v>674.43</v>
      </c>
      <c r="H9" s="55">
        <v>0</v>
      </c>
      <c r="I9" s="96" t="s">
        <v>73</v>
      </c>
    </row>
    <row r="10" ht="19.5" customHeight="1" spans="1:9">
      <c r="A10" s="42" t="s">
        <v>74</v>
      </c>
      <c r="B10" s="43"/>
      <c r="C10" s="43"/>
      <c r="D10" s="19" t="s">
        <v>75</v>
      </c>
      <c r="E10" s="55">
        <f t="shared" si="0"/>
        <v>222.17</v>
      </c>
      <c r="F10" s="55">
        <v>222.17</v>
      </c>
      <c r="G10" s="55">
        <v>0</v>
      </c>
      <c r="H10" s="55">
        <v>0</v>
      </c>
      <c r="I10" s="96" t="s">
        <v>74</v>
      </c>
    </row>
    <row r="11" ht="19.5" customHeight="1" spans="1:9">
      <c r="A11" s="42"/>
      <c r="B11" s="43" t="s">
        <v>76</v>
      </c>
      <c r="C11" s="43"/>
      <c r="D11" s="19" t="s">
        <v>77</v>
      </c>
      <c r="E11" s="55">
        <f t="shared" si="0"/>
        <v>222.17</v>
      </c>
      <c r="F11" s="55">
        <v>222.17</v>
      </c>
      <c r="G11" s="55">
        <v>0</v>
      </c>
      <c r="H11" s="55">
        <v>0</v>
      </c>
      <c r="I11" s="96" t="s">
        <v>78</v>
      </c>
    </row>
    <row r="12" ht="19.5" customHeight="1" spans="1:9">
      <c r="A12" s="42"/>
      <c r="B12" s="43"/>
      <c r="C12" s="43" t="s">
        <v>76</v>
      </c>
      <c r="D12" s="19" t="s">
        <v>79</v>
      </c>
      <c r="E12" s="55">
        <f t="shared" si="0"/>
        <v>148.11</v>
      </c>
      <c r="F12" s="55">
        <v>148.11</v>
      </c>
      <c r="G12" s="55">
        <v>0</v>
      </c>
      <c r="H12" s="55">
        <v>0</v>
      </c>
      <c r="I12" s="96" t="s">
        <v>80</v>
      </c>
    </row>
    <row r="13" ht="19.5" customHeight="1" spans="1:9">
      <c r="A13" s="42"/>
      <c r="B13" s="43"/>
      <c r="C13" s="43" t="s">
        <v>81</v>
      </c>
      <c r="D13" s="19" t="s">
        <v>82</v>
      </c>
      <c r="E13" s="55">
        <f t="shared" si="0"/>
        <v>74.06</v>
      </c>
      <c r="F13" s="55">
        <v>74.06</v>
      </c>
      <c r="G13" s="55">
        <v>0</v>
      </c>
      <c r="H13" s="55">
        <v>0</v>
      </c>
      <c r="I13" s="96" t="s">
        <v>83</v>
      </c>
    </row>
    <row r="14" ht="19.5" customHeight="1" spans="1:9">
      <c r="A14" s="42" t="s">
        <v>84</v>
      </c>
      <c r="B14" s="43"/>
      <c r="C14" s="43"/>
      <c r="D14" s="19" t="s">
        <v>85</v>
      </c>
      <c r="E14" s="55">
        <f t="shared" si="0"/>
        <v>67.58</v>
      </c>
      <c r="F14" s="55">
        <v>67.58</v>
      </c>
      <c r="G14" s="55">
        <v>0</v>
      </c>
      <c r="H14" s="55">
        <v>0</v>
      </c>
      <c r="I14" s="96" t="s">
        <v>84</v>
      </c>
    </row>
    <row r="15" ht="19.5" customHeight="1" spans="1:9">
      <c r="A15" s="42"/>
      <c r="B15" s="43" t="s">
        <v>86</v>
      </c>
      <c r="C15" s="43"/>
      <c r="D15" s="19" t="s">
        <v>87</v>
      </c>
      <c r="E15" s="55">
        <f t="shared" si="0"/>
        <v>67.58</v>
      </c>
      <c r="F15" s="55">
        <v>67.58</v>
      </c>
      <c r="G15" s="55">
        <v>0</v>
      </c>
      <c r="H15" s="55">
        <v>0</v>
      </c>
      <c r="I15" s="96" t="s">
        <v>88</v>
      </c>
    </row>
    <row r="16" ht="19.5" customHeight="1" spans="1:9">
      <c r="A16" s="42"/>
      <c r="B16" s="43"/>
      <c r="C16" s="43" t="s">
        <v>69</v>
      </c>
      <c r="D16" s="19" t="s">
        <v>89</v>
      </c>
      <c r="E16" s="55">
        <f t="shared" si="0"/>
        <v>67.58</v>
      </c>
      <c r="F16" s="55">
        <v>67.58</v>
      </c>
      <c r="G16" s="55">
        <v>0</v>
      </c>
      <c r="H16" s="55">
        <v>0</v>
      </c>
      <c r="I16" s="96" t="s">
        <v>90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95</v>
      </c>
    </row>
    <row r="2" ht="19.5" customHeight="1" spans="1:7">
      <c r="A2" s="7" t="s">
        <v>96</v>
      </c>
      <c r="B2" s="7"/>
      <c r="C2" s="7"/>
      <c r="D2" s="7"/>
      <c r="E2" s="82"/>
      <c r="F2" s="83"/>
      <c r="G2" s="83"/>
    </row>
    <row r="3" ht="19.5" customHeight="1" spans="1:7">
      <c r="A3" s="8" t="s">
        <v>3</v>
      </c>
      <c r="B3" s="8"/>
      <c r="C3" s="8"/>
      <c r="D3" s="47"/>
      <c r="E3" s="8"/>
      <c r="F3" s="47"/>
      <c r="G3" s="84" t="s">
        <v>4</v>
      </c>
    </row>
    <row r="4" ht="19.5" customHeight="1" spans="1:7">
      <c r="A4" s="76" t="s">
        <v>5</v>
      </c>
      <c r="B4" s="76"/>
      <c r="C4" s="76" t="s">
        <v>6</v>
      </c>
      <c r="D4" s="76"/>
      <c r="E4" s="4"/>
      <c r="F4" s="69"/>
      <c r="G4" s="69"/>
    </row>
    <row r="5" ht="19.5" customHeight="1" spans="1:7">
      <c r="A5" s="14" t="s">
        <v>7</v>
      </c>
      <c r="B5" s="14" t="s">
        <v>8</v>
      </c>
      <c r="C5" s="51" t="s">
        <v>7</v>
      </c>
      <c r="D5" s="76" t="s">
        <v>8</v>
      </c>
      <c r="E5" s="4"/>
      <c r="F5" s="69"/>
      <c r="G5" s="69"/>
    </row>
    <row r="6" ht="19.5" customHeight="1" spans="1:7">
      <c r="A6" s="14"/>
      <c r="B6" s="14"/>
      <c r="C6" s="63"/>
      <c r="D6" s="14" t="s">
        <v>97</v>
      </c>
      <c r="E6" s="14" t="s">
        <v>98</v>
      </c>
      <c r="F6" s="14" t="s">
        <v>99</v>
      </c>
      <c r="G6" s="14" t="s">
        <v>100</v>
      </c>
    </row>
    <row r="7" ht="19.5" customHeight="1" spans="1:7">
      <c r="A7" s="57" t="s">
        <v>101</v>
      </c>
      <c r="B7" s="75">
        <v>1891.23</v>
      </c>
      <c r="C7" s="57" t="s">
        <v>10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102</v>
      </c>
      <c r="B8" s="75"/>
      <c r="C8" s="57" t="s">
        <v>12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103</v>
      </c>
      <c r="B9" s="85"/>
      <c r="C9" s="57" t="s">
        <v>14</v>
      </c>
      <c r="D9" s="75">
        <f t="shared" si="0"/>
        <v>0</v>
      </c>
      <c r="E9" s="75"/>
      <c r="F9" s="75"/>
      <c r="G9" s="75"/>
    </row>
    <row r="10" ht="19.5" customHeight="1" spans="1:7">
      <c r="A10" s="16"/>
      <c r="B10" s="16"/>
      <c r="C10" s="57" t="s">
        <v>16</v>
      </c>
      <c r="D10" s="75">
        <f t="shared" si="0"/>
        <v>1601.48</v>
      </c>
      <c r="E10" s="75">
        <v>1601.48</v>
      </c>
      <c r="F10" s="75"/>
      <c r="G10" s="75"/>
    </row>
    <row r="11" ht="19.5" customHeight="1" spans="1:7">
      <c r="A11" s="71"/>
      <c r="B11" s="85"/>
      <c r="C11" s="57" t="s">
        <v>18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5"/>
      <c r="C12" s="57" t="s">
        <v>20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5"/>
      <c r="C13" s="57" t="s">
        <v>22</v>
      </c>
      <c r="D13" s="75">
        <f t="shared" si="0"/>
        <v>222.17</v>
      </c>
      <c r="E13" s="75">
        <v>222.17</v>
      </c>
      <c r="F13" s="75"/>
      <c r="G13" s="75"/>
    </row>
    <row r="14" ht="19.5" customHeight="1" spans="1:7">
      <c r="A14" s="71"/>
      <c r="B14" s="85"/>
      <c r="C14" s="57" t="s">
        <v>24</v>
      </c>
      <c r="D14" s="75">
        <f t="shared" si="0"/>
        <v>67.58</v>
      </c>
      <c r="E14" s="75">
        <v>67.58</v>
      </c>
      <c r="F14" s="75"/>
      <c r="G14" s="75"/>
    </row>
    <row r="15" ht="19.5" customHeight="1" spans="1:7">
      <c r="A15" s="71"/>
      <c r="B15" s="85"/>
      <c r="C15" s="57" t="s">
        <v>25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5"/>
      <c r="C16" s="57" t="s">
        <v>26</v>
      </c>
      <c r="D16" s="75">
        <f t="shared" si="0"/>
        <v>0</v>
      </c>
      <c r="E16" s="75"/>
      <c r="F16" s="75"/>
      <c r="G16" s="75"/>
    </row>
    <row r="17" ht="19.5" customHeight="1" spans="1:7">
      <c r="A17" s="71"/>
      <c r="B17" s="85"/>
      <c r="C17" s="57" t="s">
        <v>27</v>
      </c>
      <c r="D17" s="75">
        <f t="shared" si="0"/>
        <v>0</v>
      </c>
      <c r="E17" s="75"/>
      <c r="F17" s="75"/>
      <c r="G17" s="75"/>
    </row>
    <row r="18" ht="19.5" customHeight="1" spans="1:7">
      <c r="A18" s="57"/>
      <c r="B18" s="85"/>
      <c r="C18" s="57" t="s">
        <v>28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5"/>
      <c r="C19" s="57" t="s">
        <v>29</v>
      </c>
      <c r="D19" s="75">
        <f t="shared" si="0"/>
        <v>0</v>
      </c>
      <c r="E19" s="75"/>
      <c r="F19" s="75"/>
      <c r="G19" s="75"/>
    </row>
    <row r="20" ht="19.5" customHeight="1" spans="1:7">
      <c r="A20" s="86"/>
      <c r="B20" s="75"/>
      <c r="C20" s="57" t="s">
        <v>30</v>
      </c>
      <c r="D20" s="75">
        <f t="shared" si="0"/>
        <v>0</v>
      </c>
      <c r="E20" s="75"/>
      <c r="F20" s="75"/>
      <c r="G20" s="75"/>
    </row>
    <row r="21" ht="19.5" customHeight="1" spans="1:7">
      <c r="A21" s="57"/>
      <c r="B21" s="85"/>
      <c r="C21" s="57" t="s">
        <v>31</v>
      </c>
      <c r="D21" s="75">
        <f t="shared" si="0"/>
        <v>0</v>
      </c>
      <c r="E21" s="75"/>
      <c r="F21" s="75"/>
      <c r="G21" s="75"/>
    </row>
    <row r="22" ht="19.5" customHeight="1" spans="1:7">
      <c r="A22" s="57"/>
      <c r="B22" s="85"/>
      <c r="C22" s="57" t="s">
        <v>32</v>
      </c>
      <c r="D22" s="75">
        <f t="shared" si="0"/>
        <v>0</v>
      </c>
      <c r="E22" s="75"/>
      <c r="F22" s="75"/>
      <c r="G22" s="75"/>
    </row>
    <row r="23" ht="19.5" customHeight="1" spans="1:7">
      <c r="A23" s="16"/>
      <c r="B23" s="16"/>
      <c r="C23" s="57" t="s">
        <v>33</v>
      </c>
      <c r="D23" s="75">
        <f t="shared" si="0"/>
        <v>0</v>
      </c>
      <c r="E23" s="75"/>
      <c r="F23" s="75"/>
      <c r="G23" s="75"/>
    </row>
    <row r="24" ht="19.5" customHeight="1" spans="1:7">
      <c r="A24" s="57"/>
      <c r="B24" s="75"/>
      <c r="C24" s="57" t="s">
        <v>34</v>
      </c>
      <c r="D24" s="75">
        <f t="shared" si="0"/>
        <v>0</v>
      </c>
      <c r="E24" s="75"/>
      <c r="F24" s="75"/>
      <c r="G24" s="75"/>
    </row>
    <row r="25" ht="19.5" customHeight="1" spans="1:7">
      <c r="A25" s="57"/>
      <c r="B25" s="75"/>
      <c r="C25" s="57" t="s">
        <v>35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7" t="s">
        <v>36</v>
      </c>
      <c r="D26" s="75">
        <f t="shared" si="0"/>
        <v>0</v>
      </c>
      <c r="E26" s="75"/>
      <c r="F26" s="75"/>
      <c r="G26" s="75"/>
    </row>
    <row r="27" ht="19.5" customHeight="1" spans="1:7">
      <c r="A27" s="57"/>
      <c r="B27" s="75"/>
      <c r="C27" s="57" t="s">
        <v>37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7"/>
      <c r="B28" s="75"/>
      <c r="C28" s="16"/>
      <c r="D28" s="16"/>
      <c r="E28" s="16"/>
      <c r="F28" s="16"/>
      <c r="G28" s="16"/>
    </row>
    <row r="29" ht="19.5" customHeight="1" spans="1:7">
      <c r="A29" s="57"/>
      <c r="B29" s="75"/>
      <c r="C29" s="16"/>
      <c r="D29" s="16"/>
      <c r="E29" s="16"/>
      <c r="F29" s="16"/>
      <c r="G29" s="16"/>
    </row>
    <row r="30" ht="19.5" customHeight="1" spans="1:7">
      <c r="A30" s="57"/>
      <c r="B30" s="75"/>
      <c r="C30" s="57"/>
      <c r="D30" s="75"/>
      <c r="E30" s="75"/>
      <c r="F30" s="75"/>
      <c r="G30" s="75"/>
    </row>
    <row r="31" ht="19.5" customHeight="1" spans="1:7">
      <c r="A31" s="57" t="s">
        <v>104</v>
      </c>
      <c r="B31" s="75">
        <f>SUM(B7:B9)</f>
        <v>1891.23</v>
      </c>
      <c r="C31" s="57" t="s">
        <v>105</v>
      </c>
      <c r="D31" s="75">
        <f>D35-D33</f>
        <v>1891.23</v>
      </c>
      <c r="E31" s="75">
        <f>E35-E33</f>
        <v>1891.23</v>
      </c>
      <c r="F31" s="75">
        <f>F35-F33</f>
        <v>0</v>
      </c>
      <c r="G31" s="75">
        <f>G35-G33</f>
        <v>0</v>
      </c>
    </row>
    <row r="32" ht="19.5" customHeight="1" spans="1:7">
      <c r="A32" s="57"/>
      <c r="B32" s="75"/>
      <c r="C32" s="57"/>
      <c r="D32" s="75"/>
      <c r="E32" s="75"/>
      <c r="F32" s="75"/>
      <c r="G32" s="75"/>
    </row>
    <row r="33" ht="19.5" customHeight="1" spans="1:7">
      <c r="A33" s="57" t="s">
        <v>45</v>
      </c>
      <c r="B33" s="75"/>
      <c r="C33" s="57" t="s">
        <v>46</v>
      </c>
      <c r="D33" s="75">
        <f>SUM(E33:G33)</f>
        <v>0</v>
      </c>
      <c r="E33" s="75"/>
      <c r="F33" s="75"/>
      <c r="G33" s="75"/>
    </row>
    <row r="34" ht="19.5" customHeight="1" spans="1:7">
      <c r="A34" s="57"/>
      <c r="B34" s="75"/>
      <c r="C34" s="57"/>
      <c r="D34" s="75"/>
      <c r="E34" s="75"/>
      <c r="F34" s="75"/>
      <c r="G34" s="75"/>
    </row>
    <row r="35" ht="19.5" customHeight="1" spans="1:7">
      <c r="A35" s="57" t="s">
        <v>106</v>
      </c>
      <c r="B35" s="75">
        <f>B31+B33</f>
        <v>1891.23</v>
      </c>
      <c r="C35" s="57" t="s">
        <v>107</v>
      </c>
      <c r="D35" s="75">
        <f>SUM(E35:G35)</f>
        <v>1891.23</v>
      </c>
      <c r="E35" s="75">
        <v>1891.23</v>
      </c>
      <c r="F35" s="75"/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0.66875" bottom="0.196527777777778" header="0.236111111111111" footer="0.196527777777778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5" width="10.475" style="2" customWidth="1"/>
    <col min="6" max="6" width="12.45" style="2" customWidth="1"/>
    <col min="7" max="7" width="11.3333333333333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108</v>
      </c>
      <c r="I1" s="28"/>
    </row>
    <row r="2" ht="19.5" customHeight="1" spans="1:9">
      <c r="A2" s="7" t="s">
        <v>109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8" t="s">
        <v>4</v>
      </c>
    </row>
    <row r="4" ht="19.5" customHeight="1" spans="1:10">
      <c r="A4" s="48" t="s">
        <v>51</v>
      </c>
      <c r="B4" s="70"/>
      <c r="C4" s="75"/>
      <c r="D4" s="71" t="s">
        <v>52</v>
      </c>
      <c r="E4" s="71" t="s">
        <v>110</v>
      </c>
      <c r="F4" s="76" t="s">
        <v>93</v>
      </c>
      <c r="G4" s="76"/>
      <c r="H4" s="52"/>
      <c r="I4" s="57" t="s">
        <v>94</v>
      </c>
      <c r="J4" s="79" t="s">
        <v>51</v>
      </c>
    </row>
    <row r="5" ht="19.5" customHeight="1" spans="1:10">
      <c r="A5" s="14" t="s">
        <v>59</v>
      </c>
      <c r="B5" s="12" t="s">
        <v>60</v>
      </c>
      <c r="C5" s="77" t="s">
        <v>61</v>
      </c>
      <c r="D5" s="51"/>
      <c r="E5" s="51"/>
      <c r="F5" s="63" t="s">
        <v>111</v>
      </c>
      <c r="G5" s="63" t="s">
        <v>112</v>
      </c>
      <c r="H5" s="12" t="s">
        <v>113</v>
      </c>
      <c r="I5" s="57"/>
      <c r="J5" s="80"/>
    </row>
    <row r="6" s="1" customFormat="1" ht="19.5" customHeight="1" spans="1:10">
      <c r="A6" s="17"/>
      <c r="B6" s="17"/>
      <c r="C6" s="17"/>
      <c r="D6" s="19" t="s">
        <v>66</v>
      </c>
      <c r="E6" s="55">
        <f t="shared" ref="E6:E16" si="0">F6+I6</f>
        <v>1891.23</v>
      </c>
      <c r="F6" s="55">
        <f t="shared" ref="F6:F16" si="1">SUM(G6:H6)</f>
        <v>1563.88</v>
      </c>
      <c r="G6" s="55">
        <v>1549.42</v>
      </c>
      <c r="H6" s="78">
        <v>14.46</v>
      </c>
      <c r="I6" s="55">
        <v>327.35</v>
      </c>
      <c r="J6" s="81"/>
    </row>
    <row r="7" ht="19.5" customHeight="1" spans="1:10">
      <c r="A7" s="17" t="s">
        <v>67</v>
      </c>
      <c r="B7" s="17"/>
      <c r="C7" s="17"/>
      <c r="D7" s="19" t="s">
        <v>68</v>
      </c>
      <c r="E7" s="55">
        <f t="shared" si="0"/>
        <v>1601.48</v>
      </c>
      <c r="F7" s="55">
        <f t="shared" si="1"/>
        <v>1274.13</v>
      </c>
      <c r="G7" s="55">
        <v>1259.67</v>
      </c>
      <c r="H7" s="78">
        <v>14.46</v>
      </c>
      <c r="I7" s="55">
        <v>327.35</v>
      </c>
      <c r="J7" s="81" t="s">
        <v>67</v>
      </c>
    </row>
    <row r="8" ht="19.5" customHeight="1" spans="1:10">
      <c r="A8" s="17"/>
      <c r="B8" s="17" t="s">
        <v>69</v>
      </c>
      <c r="C8" s="17"/>
      <c r="D8" s="19" t="s">
        <v>70</v>
      </c>
      <c r="E8" s="55">
        <f t="shared" si="0"/>
        <v>1601.48</v>
      </c>
      <c r="F8" s="55">
        <f t="shared" si="1"/>
        <v>1274.13</v>
      </c>
      <c r="G8" s="55">
        <v>1259.67</v>
      </c>
      <c r="H8" s="78">
        <v>14.46</v>
      </c>
      <c r="I8" s="55">
        <v>327.35</v>
      </c>
      <c r="J8" s="81" t="s">
        <v>71</v>
      </c>
    </row>
    <row r="9" ht="19.5" customHeight="1" spans="1:10">
      <c r="A9" s="17"/>
      <c r="B9" s="17"/>
      <c r="C9" s="17" t="s">
        <v>69</v>
      </c>
      <c r="D9" s="19" t="s">
        <v>72</v>
      </c>
      <c r="E9" s="55">
        <f t="shared" si="0"/>
        <v>1601.48</v>
      </c>
      <c r="F9" s="55">
        <f t="shared" si="1"/>
        <v>1274.13</v>
      </c>
      <c r="G9" s="55">
        <v>1259.67</v>
      </c>
      <c r="H9" s="78">
        <v>14.46</v>
      </c>
      <c r="I9" s="55">
        <v>327.35</v>
      </c>
      <c r="J9" s="81" t="s">
        <v>73</v>
      </c>
    </row>
    <row r="10" ht="19.5" customHeight="1" spans="1:10">
      <c r="A10" s="17" t="s">
        <v>74</v>
      </c>
      <c r="B10" s="17"/>
      <c r="C10" s="17"/>
      <c r="D10" s="19" t="s">
        <v>75</v>
      </c>
      <c r="E10" s="55">
        <f t="shared" si="0"/>
        <v>222.17</v>
      </c>
      <c r="F10" s="55">
        <f t="shared" si="1"/>
        <v>222.17</v>
      </c>
      <c r="G10" s="55">
        <v>222.17</v>
      </c>
      <c r="H10" s="78">
        <v>0</v>
      </c>
      <c r="I10" s="55">
        <v>0</v>
      </c>
      <c r="J10" s="81" t="s">
        <v>74</v>
      </c>
    </row>
    <row r="11" ht="19.5" customHeight="1" spans="1:10">
      <c r="A11" s="17"/>
      <c r="B11" s="17" t="s">
        <v>76</v>
      </c>
      <c r="C11" s="17"/>
      <c r="D11" s="19" t="s">
        <v>77</v>
      </c>
      <c r="E11" s="55">
        <f t="shared" si="0"/>
        <v>222.17</v>
      </c>
      <c r="F11" s="55">
        <f t="shared" si="1"/>
        <v>222.17</v>
      </c>
      <c r="G11" s="55">
        <v>222.17</v>
      </c>
      <c r="H11" s="78">
        <v>0</v>
      </c>
      <c r="I11" s="55">
        <v>0</v>
      </c>
      <c r="J11" s="81" t="s">
        <v>78</v>
      </c>
    </row>
    <row r="12" ht="19.5" customHeight="1" spans="1:10">
      <c r="A12" s="17"/>
      <c r="B12" s="17"/>
      <c r="C12" s="17" t="s">
        <v>76</v>
      </c>
      <c r="D12" s="19" t="s">
        <v>79</v>
      </c>
      <c r="E12" s="55">
        <f t="shared" si="0"/>
        <v>148.11</v>
      </c>
      <c r="F12" s="55">
        <f t="shared" si="1"/>
        <v>148.11</v>
      </c>
      <c r="G12" s="55">
        <v>148.11</v>
      </c>
      <c r="H12" s="78">
        <v>0</v>
      </c>
      <c r="I12" s="55">
        <v>0</v>
      </c>
      <c r="J12" s="81" t="s">
        <v>80</v>
      </c>
    </row>
    <row r="13" ht="19.5" customHeight="1" spans="1:10">
      <c r="A13" s="17"/>
      <c r="B13" s="17"/>
      <c r="C13" s="17" t="s">
        <v>81</v>
      </c>
      <c r="D13" s="19" t="s">
        <v>82</v>
      </c>
      <c r="E13" s="55">
        <f t="shared" si="0"/>
        <v>74.06</v>
      </c>
      <c r="F13" s="55">
        <f t="shared" si="1"/>
        <v>74.06</v>
      </c>
      <c r="G13" s="55">
        <v>74.06</v>
      </c>
      <c r="H13" s="78">
        <v>0</v>
      </c>
      <c r="I13" s="55">
        <v>0</v>
      </c>
      <c r="J13" s="81" t="s">
        <v>83</v>
      </c>
    </row>
    <row r="14" ht="19.5" customHeight="1" spans="1:10">
      <c r="A14" s="17" t="s">
        <v>84</v>
      </c>
      <c r="B14" s="17"/>
      <c r="C14" s="17"/>
      <c r="D14" s="19" t="s">
        <v>85</v>
      </c>
      <c r="E14" s="55">
        <f t="shared" si="0"/>
        <v>67.58</v>
      </c>
      <c r="F14" s="55">
        <f t="shared" si="1"/>
        <v>67.58</v>
      </c>
      <c r="G14" s="55">
        <v>67.58</v>
      </c>
      <c r="H14" s="78">
        <v>0</v>
      </c>
      <c r="I14" s="55">
        <v>0</v>
      </c>
      <c r="J14" s="81" t="s">
        <v>84</v>
      </c>
    </row>
    <row r="15" ht="19.5" customHeight="1" spans="1:10">
      <c r="A15" s="17"/>
      <c r="B15" s="17" t="s">
        <v>86</v>
      </c>
      <c r="C15" s="17"/>
      <c r="D15" s="19" t="s">
        <v>87</v>
      </c>
      <c r="E15" s="55">
        <f t="shared" si="0"/>
        <v>67.58</v>
      </c>
      <c r="F15" s="55">
        <f t="shared" si="1"/>
        <v>67.58</v>
      </c>
      <c r="G15" s="55">
        <v>67.58</v>
      </c>
      <c r="H15" s="78">
        <v>0</v>
      </c>
      <c r="I15" s="55">
        <v>0</v>
      </c>
      <c r="J15" s="81" t="s">
        <v>88</v>
      </c>
    </row>
    <row r="16" ht="19.5" customHeight="1" spans="1:10">
      <c r="A16" s="17"/>
      <c r="B16" s="17"/>
      <c r="C16" s="17" t="s">
        <v>69</v>
      </c>
      <c r="D16" s="19" t="s">
        <v>89</v>
      </c>
      <c r="E16" s="55">
        <f t="shared" si="0"/>
        <v>67.58</v>
      </c>
      <c r="F16" s="55">
        <f t="shared" si="1"/>
        <v>67.58</v>
      </c>
      <c r="G16" s="55">
        <v>67.58</v>
      </c>
      <c r="H16" s="78">
        <v>0</v>
      </c>
      <c r="I16" s="55">
        <v>0</v>
      </c>
      <c r="J16" s="81" t="s">
        <v>90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114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115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3</v>
      </c>
      <c r="B3" s="31"/>
      <c r="C3" s="9"/>
      <c r="D3" s="9"/>
      <c r="E3" s="31"/>
      <c r="F3" s="31"/>
      <c r="G3" s="31"/>
      <c r="H3" s="9"/>
      <c r="I3" s="9"/>
      <c r="J3" s="58" t="s">
        <v>4</v>
      </c>
    </row>
    <row r="4" ht="19.5" customHeight="1" spans="1:10">
      <c r="A4" s="14" t="s">
        <v>51</v>
      </c>
      <c r="B4" s="38"/>
      <c r="C4" s="33" t="s">
        <v>116</v>
      </c>
      <c r="D4" s="12" t="s">
        <v>117</v>
      </c>
      <c r="E4" s="14" t="s">
        <v>51</v>
      </c>
      <c r="F4" s="38"/>
      <c r="G4" s="33" t="s">
        <v>118</v>
      </c>
      <c r="H4" s="12" t="s">
        <v>119</v>
      </c>
      <c r="I4" s="12" t="s">
        <v>93</v>
      </c>
      <c r="J4" s="12" t="s">
        <v>94</v>
      </c>
    </row>
    <row r="5" ht="19.5" customHeight="1" spans="1:10">
      <c r="A5" s="14" t="s">
        <v>59</v>
      </c>
      <c r="B5" s="13" t="s">
        <v>60</v>
      </c>
      <c r="C5" s="12" t="s">
        <v>120</v>
      </c>
      <c r="D5" s="33"/>
      <c r="E5" s="14" t="s">
        <v>59</v>
      </c>
      <c r="F5" s="13" t="s">
        <v>60</v>
      </c>
      <c r="G5" s="12" t="s">
        <v>120</v>
      </c>
      <c r="H5" s="33" t="s">
        <v>62</v>
      </c>
      <c r="I5" s="33" t="s">
        <v>112</v>
      </c>
      <c r="J5" s="33" t="s">
        <v>113</v>
      </c>
    </row>
    <row r="6" s="1" customFormat="1" ht="19.5" customHeight="1" spans="1:10">
      <c r="A6" s="42"/>
      <c r="B6" s="43"/>
      <c r="C6" s="19" t="s">
        <v>53</v>
      </c>
      <c r="D6" s="73"/>
      <c r="E6" s="42"/>
      <c r="F6" s="43"/>
      <c r="G6" s="19"/>
      <c r="H6" s="46">
        <f t="shared" ref="H6:H22" si="0">I6+J6</f>
        <v>1563.88</v>
      </c>
      <c r="I6" s="46" t="s">
        <v>121</v>
      </c>
      <c r="J6" s="46" t="s">
        <v>122</v>
      </c>
    </row>
    <row r="7" ht="19.5" customHeight="1" spans="1:10">
      <c r="A7" s="42" t="s">
        <v>123</v>
      </c>
      <c r="B7" s="43"/>
      <c r="C7" s="19" t="s">
        <v>124</v>
      </c>
      <c r="D7" s="73"/>
      <c r="E7" s="42" t="s">
        <v>125</v>
      </c>
      <c r="F7" s="43"/>
      <c r="G7" s="19" t="s">
        <v>126</v>
      </c>
      <c r="H7" s="46">
        <f t="shared" si="0"/>
        <v>1547.72</v>
      </c>
      <c r="I7" s="46" t="s">
        <v>127</v>
      </c>
      <c r="J7" s="46">
        <v>0</v>
      </c>
    </row>
    <row r="8" ht="19.5" customHeight="1" spans="1:10">
      <c r="A8" s="42" t="s">
        <v>123</v>
      </c>
      <c r="B8" s="43" t="s">
        <v>128</v>
      </c>
      <c r="C8" s="19" t="s">
        <v>129</v>
      </c>
      <c r="D8" s="73"/>
      <c r="E8" s="42" t="s">
        <v>125</v>
      </c>
      <c r="F8" s="43" t="s">
        <v>128</v>
      </c>
      <c r="G8" s="19" t="s">
        <v>130</v>
      </c>
      <c r="H8" s="46">
        <f t="shared" si="0"/>
        <v>498.72</v>
      </c>
      <c r="I8" s="46" t="s">
        <v>131</v>
      </c>
      <c r="J8" s="46">
        <v>0</v>
      </c>
    </row>
    <row r="9" ht="19.5" customHeight="1" spans="1:10">
      <c r="A9" s="42" t="s">
        <v>123</v>
      </c>
      <c r="B9" s="43" t="s">
        <v>69</v>
      </c>
      <c r="C9" s="19" t="s">
        <v>132</v>
      </c>
      <c r="D9" s="73"/>
      <c r="E9" s="42" t="s">
        <v>125</v>
      </c>
      <c r="F9" s="43" t="s">
        <v>128</v>
      </c>
      <c r="G9" s="19" t="s">
        <v>130</v>
      </c>
      <c r="H9" s="46">
        <f t="shared" si="0"/>
        <v>184.58</v>
      </c>
      <c r="I9" s="46" t="s">
        <v>133</v>
      </c>
      <c r="J9" s="46">
        <v>0</v>
      </c>
    </row>
    <row r="10" ht="19.5" customHeight="1" spans="1:10">
      <c r="A10" s="42" t="s">
        <v>123</v>
      </c>
      <c r="B10" s="43" t="s">
        <v>134</v>
      </c>
      <c r="C10" s="19" t="s">
        <v>135</v>
      </c>
      <c r="D10" s="73"/>
      <c r="E10" s="42" t="s">
        <v>125</v>
      </c>
      <c r="F10" s="43" t="s">
        <v>128</v>
      </c>
      <c r="G10" s="19" t="s">
        <v>130</v>
      </c>
      <c r="H10" s="46">
        <f t="shared" si="0"/>
        <v>40.35</v>
      </c>
      <c r="I10" s="46" t="s">
        <v>136</v>
      </c>
      <c r="J10" s="46">
        <v>0</v>
      </c>
    </row>
    <row r="11" ht="19.5" customHeight="1" spans="1:10">
      <c r="A11" s="42" t="s">
        <v>123</v>
      </c>
      <c r="B11" s="43" t="s">
        <v>137</v>
      </c>
      <c r="C11" s="19" t="s">
        <v>138</v>
      </c>
      <c r="D11" s="73"/>
      <c r="E11" s="42" t="s">
        <v>125</v>
      </c>
      <c r="F11" s="43" t="s">
        <v>128</v>
      </c>
      <c r="G11" s="19" t="s">
        <v>130</v>
      </c>
      <c r="H11" s="46">
        <f t="shared" si="0"/>
        <v>399.9</v>
      </c>
      <c r="I11" s="46" t="s">
        <v>139</v>
      </c>
      <c r="J11" s="46">
        <v>0</v>
      </c>
    </row>
    <row r="12" ht="19.5" customHeight="1" spans="1:10">
      <c r="A12" s="42" t="s">
        <v>123</v>
      </c>
      <c r="B12" s="43" t="s">
        <v>140</v>
      </c>
      <c r="C12" s="19" t="s">
        <v>141</v>
      </c>
      <c r="D12" s="73"/>
      <c r="E12" s="42" t="s">
        <v>125</v>
      </c>
      <c r="F12" s="43" t="s">
        <v>128</v>
      </c>
      <c r="G12" s="19" t="s">
        <v>130</v>
      </c>
      <c r="H12" s="46">
        <f t="shared" si="0"/>
        <v>148.11</v>
      </c>
      <c r="I12" s="46" t="s">
        <v>142</v>
      </c>
      <c r="J12" s="46">
        <v>0</v>
      </c>
    </row>
    <row r="13" ht="19.5" customHeight="1" spans="1:10">
      <c r="A13" s="42" t="s">
        <v>123</v>
      </c>
      <c r="B13" s="43" t="s">
        <v>143</v>
      </c>
      <c r="C13" s="19" t="s">
        <v>144</v>
      </c>
      <c r="D13" s="73"/>
      <c r="E13" s="42" t="s">
        <v>125</v>
      </c>
      <c r="F13" s="43" t="s">
        <v>128</v>
      </c>
      <c r="G13" s="19" t="s">
        <v>130</v>
      </c>
      <c r="H13" s="46">
        <f t="shared" si="0"/>
        <v>74.06</v>
      </c>
      <c r="I13" s="46" t="s">
        <v>145</v>
      </c>
      <c r="J13" s="46">
        <v>0</v>
      </c>
    </row>
    <row r="14" ht="19.5" customHeight="1" spans="1:10">
      <c r="A14" s="42" t="s">
        <v>123</v>
      </c>
      <c r="B14" s="43" t="s">
        <v>146</v>
      </c>
      <c r="C14" s="19" t="s">
        <v>147</v>
      </c>
      <c r="D14" s="73"/>
      <c r="E14" s="42" t="s">
        <v>125</v>
      </c>
      <c r="F14" s="43" t="s">
        <v>128</v>
      </c>
      <c r="G14" s="19" t="s">
        <v>130</v>
      </c>
      <c r="H14" s="46">
        <f t="shared" si="0"/>
        <v>67.58</v>
      </c>
      <c r="I14" s="46" t="s">
        <v>148</v>
      </c>
      <c r="J14" s="46">
        <v>0</v>
      </c>
    </row>
    <row r="15" ht="19.5" customHeight="1" spans="1:10">
      <c r="A15" s="42" t="s">
        <v>123</v>
      </c>
      <c r="B15" s="43" t="s">
        <v>149</v>
      </c>
      <c r="C15" s="19" t="s">
        <v>150</v>
      </c>
      <c r="D15" s="73"/>
      <c r="E15" s="42" t="s">
        <v>125</v>
      </c>
      <c r="F15" s="43" t="s">
        <v>128</v>
      </c>
      <c r="G15" s="19" t="s">
        <v>130</v>
      </c>
      <c r="H15" s="46">
        <f t="shared" si="0"/>
        <v>9.26</v>
      </c>
      <c r="I15" s="46" t="s">
        <v>151</v>
      </c>
      <c r="J15" s="46">
        <v>0</v>
      </c>
    </row>
    <row r="16" ht="19.5" customHeight="1" spans="1:10">
      <c r="A16" s="42" t="s">
        <v>123</v>
      </c>
      <c r="B16" s="43" t="s">
        <v>152</v>
      </c>
      <c r="C16" s="19" t="s">
        <v>153</v>
      </c>
      <c r="D16" s="73"/>
      <c r="E16" s="42" t="s">
        <v>125</v>
      </c>
      <c r="F16" s="43" t="s">
        <v>128</v>
      </c>
      <c r="G16" s="19" t="s">
        <v>130</v>
      </c>
      <c r="H16" s="46">
        <f t="shared" si="0"/>
        <v>125.12</v>
      </c>
      <c r="I16" s="46" t="s">
        <v>154</v>
      </c>
      <c r="J16" s="46">
        <v>0</v>
      </c>
    </row>
    <row r="17" ht="19.5" customHeight="1" spans="1:10">
      <c r="A17" s="42" t="s">
        <v>123</v>
      </c>
      <c r="B17" s="43" t="s">
        <v>155</v>
      </c>
      <c r="C17" s="19" t="s">
        <v>156</v>
      </c>
      <c r="D17" s="73"/>
      <c r="E17" s="42" t="s">
        <v>125</v>
      </c>
      <c r="F17" s="43" t="s">
        <v>128</v>
      </c>
      <c r="G17" s="19" t="s">
        <v>130</v>
      </c>
      <c r="H17" s="46">
        <f t="shared" si="0"/>
        <v>0.04</v>
      </c>
      <c r="I17" s="46" t="s">
        <v>157</v>
      </c>
      <c r="J17" s="46">
        <v>0</v>
      </c>
    </row>
    <row r="18" ht="19.5" customHeight="1" spans="1:10">
      <c r="A18" s="42" t="s">
        <v>158</v>
      </c>
      <c r="B18" s="43"/>
      <c r="C18" s="19" t="s">
        <v>159</v>
      </c>
      <c r="D18" s="73"/>
      <c r="E18" s="42" t="s">
        <v>125</v>
      </c>
      <c r="F18" s="43"/>
      <c r="G18" s="19" t="s">
        <v>126</v>
      </c>
      <c r="H18" s="46">
        <f t="shared" si="0"/>
        <v>14.46</v>
      </c>
      <c r="I18" s="46">
        <v>0</v>
      </c>
      <c r="J18" s="46" t="s">
        <v>122</v>
      </c>
    </row>
    <row r="19" ht="19.5" customHeight="1" spans="1:10">
      <c r="A19" s="42" t="s">
        <v>158</v>
      </c>
      <c r="B19" s="43" t="s">
        <v>160</v>
      </c>
      <c r="C19" s="19" t="s">
        <v>161</v>
      </c>
      <c r="D19" s="73"/>
      <c r="E19" s="42" t="s">
        <v>125</v>
      </c>
      <c r="F19" s="43" t="s">
        <v>69</v>
      </c>
      <c r="G19" s="19" t="s">
        <v>162</v>
      </c>
      <c r="H19" s="46">
        <f t="shared" si="0"/>
        <v>13.31</v>
      </c>
      <c r="I19" s="46">
        <v>0</v>
      </c>
      <c r="J19" s="46" t="s">
        <v>163</v>
      </c>
    </row>
    <row r="20" ht="19.5" customHeight="1" spans="1:10">
      <c r="A20" s="42" t="s">
        <v>158</v>
      </c>
      <c r="B20" s="43" t="s">
        <v>155</v>
      </c>
      <c r="C20" s="19" t="s">
        <v>164</v>
      </c>
      <c r="D20" s="73"/>
      <c r="E20" s="42" t="s">
        <v>125</v>
      </c>
      <c r="F20" s="43" t="s">
        <v>69</v>
      </c>
      <c r="G20" s="19" t="s">
        <v>162</v>
      </c>
      <c r="H20" s="46">
        <f t="shared" si="0"/>
        <v>1.15</v>
      </c>
      <c r="I20" s="46">
        <v>0</v>
      </c>
      <c r="J20" s="46" t="s">
        <v>165</v>
      </c>
    </row>
    <row r="21" ht="19.5" customHeight="1" spans="1:10">
      <c r="A21" s="42" t="s">
        <v>166</v>
      </c>
      <c r="B21" s="43"/>
      <c r="C21" s="19" t="s">
        <v>167</v>
      </c>
      <c r="D21" s="73"/>
      <c r="E21" s="42" t="s">
        <v>168</v>
      </c>
      <c r="F21" s="43"/>
      <c r="G21" s="19" t="s">
        <v>169</v>
      </c>
      <c r="H21" s="46">
        <f t="shared" si="0"/>
        <v>1.7</v>
      </c>
      <c r="I21" s="46" t="s">
        <v>170</v>
      </c>
      <c r="J21" s="46">
        <v>0</v>
      </c>
    </row>
    <row r="22" ht="19.5" customHeight="1" spans="1:10">
      <c r="A22" s="42" t="s">
        <v>166</v>
      </c>
      <c r="B22" s="43" t="s">
        <v>76</v>
      </c>
      <c r="C22" s="19" t="s">
        <v>171</v>
      </c>
      <c r="D22" s="73"/>
      <c r="E22" s="42" t="s">
        <v>168</v>
      </c>
      <c r="F22" s="43" t="s">
        <v>128</v>
      </c>
      <c r="G22" s="19" t="s">
        <v>172</v>
      </c>
      <c r="H22" s="46">
        <f t="shared" si="0"/>
        <v>1.7</v>
      </c>
      <c r="I22" s="46" t="s">
        <v>170</v>
      </c>
      <c r="J22" s="46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C1"/>
      <c r="D1"/>
      <c r="E1"/>
      <c r="F1"/>
      <c r="G1"/>
      <c r="H1"/>
      <c r="I1"/>
      <c r="J1"/>
      <c r="K1" s="4"/>
      <c r="L1" s="28" t="s">
        <v>173</v>
      </c>
      <c r="M1" s="6"/>
      <c r="N1" s="6"/>
      <c r="O1" s="6"/>
    </row>
    <row r="2" ht="19.5" customHeight="1" spans="1:15">
      <c r="A2" s="65" t="s">
        <v>174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3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4</v>
      </c>
      <c r="M3" s="57"/>
      <c r="N3" s="57"/>
      <c r="O3" s="57"/>
    </row>
    <row r="4" ht="19.5" customHeight="1" spans="1:12">
      <c r="A4" s="13" t="s">
        <v>175</v>
      </c>
      <c r="B4" s="66"/>
      <c r="C4" s="66"/>
      <c r="D4" s="66"/>
      <c r="E4" s="66"/>
      <c r="F4" s="66"/>
      <c r="G4" s="13" t="s">
        <v>176</v>
      </c>
      <c r="H4" s="66"/>
      <c r="I4" s="66"/>
      <c r="J4" s="66"/>
      <c r="K4" s="66"/>
      <c r="L4" s="66"/>
    </row>
    <row r="5" ht="19.5" customHeight="1" spans="1:15">
      <c r="A5" s="14" t="s">
        <v>53</v>
      </c>
      <c r="B5" s="12" t="s">
        <v>177</v>
      </c>
      <c r="C5" s="13" t="s">
        <v>178</v>
      </c>
      <c r="D5" s="66"/>
      <c r="E5" s="66"/>
      <c r="F5" s="24" t="s">
        <v>179</v>
      </c>
      <c r="G5" s="14" t="s">
        <v>53</v>
      </c>
      <c r="H5" s="12" t="s">
        <v>177</v>
      </c>
      <c r="I5" s="13" t="s">
        <v>178</v>
      </c>
      <c r="J5" s="66"/>
      <c r="K5" s="66"/>
      <c r="L5" s="24" t="s">
        <v>179</v>
      </c>
      <c r="M5" s="70"/>
      <c r="N5" s="70"/>
      <c r="O5" s="70"/>
    </row>
    <row r="6" ht="30" customHeight="1" spans="1:15">
      <c r="A6" s="14"/>
      <c r="B6" s="12"/>
      <c r="C6" s="24" t="s">
        <v>62</v>
      </c>
      <c r="D6" s="24" t="s">
        <v>180</v>
      </c>
      <c r="E6" s="24" t="s">
        <v>181</v>
      </c>
      <c r="F6" s="24"/>
      <c r="G6" s="14"/>
      <c r="H6" s="12"/>
      <c r="I6" s="24" t="s">
        <v>62</v>
      </c>
      <c r="J6" s="24" t="s">
        <v>180</v>
      </c>
      <c r="K6" s="24" t="s">
        <v>181</v>
      </c>
      <c r="L6" s="24"/>
      <c r="M6" s="71"/>
      <c r="N6" s="71" t="s">
        <v>182</v>
      </c>
      <c r="O6" s="71" t="s">
        <v>183</v>
      </c>
    </row>
    <row r="7" s="1" customFormat="1" ht="22.5" customHeight="1" spans="1:15">
      <c r="A7" s="67">
        <f>B7+C7+F7</f>
        <v>0</v>
      </c>
      <c r="B7" s="67">
        <v>0</v>
      </c>
      <c r="C7" s="67">
        <f>D7+E7</f>
        <v>0</v>
      </c>
      <c r="D7" s="67">
        <v>0</v>
      </c>
      <c r="E7" s="67">
        <v>0</v>
      </c>
      <c r="F7" s="67">
        <v>0</v>
      </c>
      <c r="G7" s="68">
        <f>H7+I7+L7</f>
        <v>0</v>
      </c>
      <c r="H7" s="68">
        <v>0</v>
      </c>
      <c r="I7" s="67">
        <f>J7+K7</f>
        <v>0</v>
      </c>
      <c r="J7" s="67">
        <v>0</v>
      </c>
      <c r="K7" s="67">
        <v>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5" width="13.15" style="2" customWidth="1"/>
    <col min="6" max="6" width="12.775" style="2" customWidth="1"/>
    <col min="7" max="7" width="15" style="2" customWidth="1"/>
    <col min="8" max="8" width="13.3916666666667" style="2" customWidth="1"/>
    <col min="9" max="11" width="8" style="2" hidden="1" customWidth="1"/>
    <col min="12" max="12" width="11.0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184</v>
      </c>
    </row>
    <row r="2" ht="19.5" customHeight="1" spans="1:12">
      <c r="A2" s="7" t="s">
        <v>185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ht="19.5" customHeight="1" spans="1:13">
      <c r="A4" s="12" t="s">
        <v>51</v>
      </c>
      <c r="B4" s="12"/>
      <c r="C4" s="12"/>
      <c r="D4" s="51" t="s">
        <v>52</v>
      </c>
      <c r="E4" s="51" t="s">
        <v>110</v>
      </c>
      <c r="F4" s="52" t="s">
        <v>93</v>
      </c>
      <c r="G4" s="52"/>
      <c r="H4" s="52"/>
      <c r="I4" s="59"/>
      <c r="J4" s="59"/>
      <c r="K4" s="59"/>
      <c r="L4" s="14" t="s">
        <v>94</v>
      </c>
      <c r="M4" s="15"/>
    </row>
    <row r="5" ht="11.2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111</v>
      </c>
      <c r="G5" s="54" t="s">
        <v>112</v>
      </c>
      <c r="H5" s="54" t="s">
        <v>113</v>
      </c>
      <c r="I5" s="54" t="s">
        <v>186</v>
      </c>
      <c r="J5" s="54" t="s">
        <v>187</v>
      </c>
      <c r="K5" s="54" t="s">
        <v>188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/>
      <c r="E7" s="55">
        <f>F7+L7</f>
        <v>0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2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189</v>
      </c>
    </row>
    <row r="2" ht="19.5" customHeight="1" spans="1:12">
      <c r="A2" s="7" t="s">
        <v>190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s="41" customFormat="1" ht="19.5" customHeight="1" spans="1:13">
      <c r="A4" s="48" t="s">
        <v>51</v>
      </c>
      <c r="B4" s="49"/>
      <c r="C4" s="50"/>
      <c r="D4" s="51" t="s">
        <v>52</v>
      </c>
      <c r="E4" s="51" t="s">
        <v>110</v>
      </c>
      <c r="F4" s="52" t="s">
        <v>93</v>
      </c>
      <c r="G4" s="52"/>
      <c r="H4" s="52"/>
      <c r="I4" s="59"/>
      <c r="J4" s="59"/>
      <c r="K4" s="59"/>
      <c r="L4" s="14" t="s">
        <v>94</v>
      </c>
      <c r="M4" s="60"/>
    </row>
    <row r="5" s="41" customFormat="1" ht="19.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111</v>
      </c>
      <c r="G5" s="54" t="s">
        <v>112</v>
      </c>
      <c r="H5" s="54" t="s">
        <v>113</v>
      </c>
      <c r="I5" s="54" t="s">
        <v>186</v>
      </c>
      <c r="J5" s="54" t="s">
        <v>187</v>
      </c>
      <c r="K5" s="54" t="s">
        <v>188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8" width="11.425" customWidth="1"/>
    <col min="9" max="9" width="9.575" customWidth="1"/>
    <col min="10" max="10" width="9.45" customWidth="1"/>
    <col min="11" max="11" width="10.0666666666667" customWidth="1"/>
    <col min="12" max="12" width="9.2" customWidth="1"/>
    <col min="13" max="13" width="5.5" style="2" customWidth="1"/>
    <col min="14" max="14" width="6.41666666666667" customWidth="1"/>
    <col min="15" max="15" width="7.9" style="2" customWidth="1"/>
  </cols>
  <sheetData>
    <row r="1" ht="19.5" customHeight="1" spans="1:15">
      <c r="A1" s="28" t="s">
        <v>191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192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3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4</v>
      </c>
    </row>
    <row r="4" s="41" customFormat="1" ht="19.5" customHeight="1" spans="1:15">
      <c r="A4" s="14" t="s">
        <v>51</v>
      </c>
      <c r="B4" s="38"/>
      <c r="C4" s="33" t="s">
        <v>193</v>
      </c>
      <c r="D4" s="14" t="s">
        <v>51</v>
      </c>
      <c r="E4" s="38"/>
      <c r="F4" s="33" t="s">
        <v>194</v>
      </c>
      <c r="G4" s="13" t="s">
        <v>53</v>
      </c>
      <c r="H4" s="13" t="s">
        <v>195</v>
      </c>
      <c r="I4" s="13"/>
      <c r="J4" s="14" t="s">
        <v>51</v>
      </c>
      <c r="K4" s="38"/>
      <c r="L4" s="33" t="s">
        <v>196</v>
      </c>
      <c r="M4" s="12" t="s">
        <v>197</v>
      </c>
      <c r="N4" s="24" t="s">
        <v>43</v>
      </c>
      <c r="O4" s="12" t="s">
        <v>45</v>
      </c>
    </row>
    <row r="5" s="41" customFormat="1" ht="30" customHeight="1" spans="1:15">
      <c r="A5" s="14" t="s">
        <v>59</v>
      </c>
      <c r="B5" s="13" t="s">
        <v>60</v>
      </c>
      <c r="C5" s="12" t="s">
        <v>120</v>
      </c>
      <c r="D5" s="14" t="s">
        <v>59</v>
      </c>
      <c r="E5" s="13" t="s">
        <v>60</v>
      </c>
      <c r="F5" s="12" t="s">
        <v>120</v>
      </c>
      <c r="G5" s="13"/>
      <c r="H5" s="24" t="s">
        <v>62</v>
      </c>
      <c r="I5" s="24" t="s">
        <v>98</v>
      </c>
      <c r="J5" s="12" t="s">
        <v>99</v>
      </c>
      <c r="K5" s="24" t="s">
        <v>100</v>
      </c>
      <c r="L5" s="12" t="s">
        <v>120</v>
      </c>
      <c r="M5" s="33" t="s">
        <v>62</v>
      </c>
      <c r="N5" s="39"/>
      <c r="O5" s="33"/>
    </row>
    <row r="6" s="1" customFormat="1" ht="20.25" customHeight="1" spans="1:15">
      <c r="A6" s="17"/>
      <c r="B6" s="18"/>
      <c r="C6" s="19" t="s">
        <v>53</v>
      </c>
      <c r="D6" s="42"/>
      <c r="E6" s="43"/>
      <c r="F6" s="44"/>
      <c r="G6" s="45">
        <f t="shared" ref="G6:G22" si="0">H6+L6+M6+N6+O6</f>
        <v>1563.88</v>
      </c>
      <c r="H6" s="45">
        <f t="shared" ref="H6:H22" si="1">I6+J6+K6</f>
        <v>1563.88</v>
      </c>
      <c r="I6" s="45" t="s">
        <v>198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123</v>
      </c>
      <c r="B7" s="18"/>
      <c r="C7" s="19" t="s">
        <v>124</v>
      </c>
      <c r="D7" s="42" t="s">
        <v>125</v>
      </c>
      <c r="E7" s="43"/>
      <c r="F7" s="44" t="s">
        <v>126</v>
      </c>
      <c r="G7" s="45">
        <f t="shared" si="0"/>
        <v>1547.72</v>
      </c>
      <c r="H7" s="45">
        <f t="shared" si="1"/>
        <v>1547.72</v>
      </c>
      <c r="I7" s="45" t="s">
        <v>127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123</v>
      </c>
      <c r="B8" s="18" t="s">
        <v>128</v>
      </c>
      <c r="C8" s="19" t="s">
        <v>129</v>
      </c>
      <c r="D8" s="42" t="s">
        <v>125</v>
      </c>
      <c r="E8" s="43" t="s">
        <v>128</v>
      </c>
      <c r="F8" s="44" t="s">
        <v>130</v>
      </c>
      <c r="G8" s="45">
        <f t="shared" si="0"/>
        <v>498.72</v>
      </c>
      <c r="H8" s="45">
        <f t="shared" si="1"/>
        <v>498.72</v>
      </c>
      <c r="I8" s="45" t="s">
        <v>131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123</v>
      </c>
      <c r="B9" s="18" t="s">
        <v>69</v>
      </c>
      <c r="C9" s="19" t="s">
        <v>132</v>
      </c>
      <c r="D9" s="42" t="s">
        <v>125</v>
      </c>
      <c r="E9" s="43" t="s">
        <v>128</v>
      </c>
      <c r="F9" s="44" t="s">
        <v>130</v>
      </c>
      <c r="G9" s="45">
        <f t="shared" si="0"/>
        <v>184.58</v>
      </c>
      <c r="H9" s="45">
        <f t="shared" si="1"/>
        <v>184.58</v>
      </c>
      <c r="I9" s="45" t="s">
        <v>133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123</v>
      </c>
      <c r="B10" s="18" t="s">
        <v>134</v>
      </c>
      <c r="C10" s="19" t="s">
        <v>135</v>
      </c>
      <c r="D10" s="42" t="s">
        <v>125</v>
      </c>
      <c r="E10" s="43" t="s">
        <v>128</v>
      </c>
      <c r="F10" s="44" t="s">
        <v>130</v>
      </c>
      <c r="G10" s="45">
        <f t="shared" si="0"/>
        <v>40.35</v>
      </c>
      <c r="H10" s="45">
        <f t="shared" si="1"/>
        <v>40.35</v>
      </c>
      <c r="I10" s="45" t="s">
        <v>136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123</v>
      </c>
      <c r="B11" s="18" t="s">
        <v>137</v>
      </c>
      <c r="C11" s="19" t="s">
        <v>138</v>
      </c>
      <c r="D11" s="42" t="s">
        <v>125</v>
      </c>
      <c r="E11" s="43" t="s">
        <v>128</v>
      </c>
      <c r="F11" s="44" t="s">
        <v>130</v>
      </c>
      <c r="G11" s="45">
        <f t="shared" si="0"/>
        <v>399.9</v>
      </c>
      <c r="H11" s="45">
        <f t="shared" si="1"/>
        <v>399.9</v>
      </c>
      <c r="I11" s="45" t="s">
        <v>139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123</v>
      </c>
      <c r="B12" s="18" t="s">
        <v>140</v>
      </c>
      <c r="C12" s="19" t="s">
        <v>141</v>
      </c>
      <c r="D12" s="42" t="s">
        <v>125</v>
      </c>
      <c r="E12" s="43" t="s">
        <v>128</v>
      </c>
      <c r="F12" s="44" t="s">
        <v>130</v>
      </c>
      <c r="G12" s="45">
        <f t="shared" si="0"/>
        <v>148.11</v>
      </c>
      <c r="H12" s="45">
        <f t="shared" si="1"/>
        <v>148.11</v>
      </c>
      <c r="I12" s="45" t="s">
        <v>142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123</v>
      </c>
      <c r="B13" s="18" t="s">
        <v>143</v>
      </c>
      <c r="C13" s="19" t="s">
        <v>144</v>
      </c>
      <c r="D13" s="42" t="s">
        <v>125</v>
      </c>
      <c r="E13" s="43" t="s">
        <v>128</v>
      </c>
      <c r="F13" s="44" t="s">
        <v>130</v>
      </c>
      <c r="G13" s="45">
        <f t="shared" si="0"/>
        <v>74.06</v>
      </c>
      <c r="H13" s="45">
        <f t="shared" si="1"/>
        <v>74.06</v>
      </c>
      <c r="I13" s="45" t="s">
        <v>145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123</v>
      </c>
      <c r="B14" s="18" t="s">
        <v>146</v>
      </c>
      <c r="C14" s="19" t="s">
        <v>147</v>
      </c>
      <c r="D14" s="42" t="s">
        <v>125</v>
      </c>
      <c r="E14" s="43" t="s">
        <v>128</v>
      </c>
      <c r="F14" s="44" t="s">
        <v>130</v>
      </c>
      <c r="G14" s="45">
        <f t="shared" si="0"/>
        <v>67.58</v>
      </c>
      <c r="H14" s="45">
        <f t="shared" si="1"/>
        <v>67.58</v>
      </c>
      <c r="I14" s="45" t="s">
        <v>148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123</v>
      </c>
      <c r="B15" s="18" t="s">
        <v>149</v>
      </c>
      <c r="C15" s="19" t="s">
        <v>150</v>
      </c>
      <c r="D15" s="42" t="s">
        <v>125</v>
      </c>
      <c r="E15" s="43" t="s">
        <v>128</v>
      </c>
      <c r="F15" s="44" t="s">
        <v>130</v>
      </c>
      <c r="G15" s="45">
        <f t="shared" si="0"/>
        <v>9.26</v>
      </c>
      <c r="H15" s="45">
        <f t="shared" si="1"/>
        <v>9.26</v>
      </c>
      <c r="I15" s="45" t="s">
        <v>151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123</v>
      </c>
      <c r="B16" s="18" t="s">
        <v>152</v>
      </c>
      <c r="C16" s="19" t="s">
        <v>153</v>
      </c>
      <c r="D16" s="42" t="s">
        <v>125</v>
      </c>
      <c r="E16" s="43" t="s">
        <v>128</v>
      </c>
      <c r="F16" s="44" t="s">
        <v>130</v>
      </c>
      <c r="G16" s="45">
        <f t="shared" si="0"/>
        <v>125.12</v>
      </c>
      <c r="H16" s="45">
        <f t="shared" si="1"/>
        <v>125.12</v>
      </c>
      <c r="I16" s="45" t="s">
        <v>154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123</v>
      </c>
      <c r="B17" s="18" t="s">
        <v>155</v>
      </c>
      <c r="C17" s="19" t="s">
        <v>156</v>
      </c>
      <c r="D17" s="42" t="s">
        <v>125</v>
      </c>
      <c r="E17" s="43" t="s">
        <v>128</v>
      </c>
      <c r="F17" s="44" t="s">
        <v>130</v>
      </c>
      <c r="G17" s="45">
        <f t="shared" si="0"/>
        <v>0.04</v>
      </c>
      <c r="H17" s="45">
        <f t="shared" si="1"/>
        <v>0.04</v>
      </c>
      <c r="I17" s="45" t="s">
        <v>157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158</v>
      </c>
      <c r="B18" s="18"/>
      <c r="C18" s="19" t="s">
        <v>159</v>
      </c>
      <c r="D18" s="42" t="s">
        <v>125</v>
      </c>
      <c r="E18" s="43"/>
      <c r="F18" s="44" t="s">
        <v>126</v>
      </c>
      <c r="G18" s="45">
        <f t="shared" si="0"/>
        <v>14.46</v>
      </c>
      <c r="H18" s="45">
        <f t="shared" si="1"/>
        <v>14.46</v>
      </c>
      <c r="I18" s="45" t="s">
        <v>122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158</v>
      </c>
      <c r="B19" s="18" t="s">
        <v>160</v>
      </c>
      <c r="C19" s="19" t="s">
        <v>161</v>
      </c>
      <c r="D19" s="42" t="s">
        <v>125</v>
      </c>
      <c r="E19" s="43" t="s">
        <v>69</v>
      </c>
      <c r="F19" s="44" t="s">
        <v>162</v>
      </c>
      <c r="G19" s="45">
        <f t="shared" si="0"/>
        <v>13.31</v>
      </c>
      <c r="H19" s="45">
        <f t="shared" si="1"/>
        <v>13.31</v>
      </c>
      <c r="I19" s="45" t="s">
        <v>163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  <row r="20" ht="20.25" customHeight="1" spans="1:15">
      <c r="A20" s="17" t="s">
        <v>158</v>
      </c>
      <c r="B20" s="18" t="s">
        <v>155</v>
      </c>
      <c r="C20" s="19" t="s">
        <v>164</v>
      </c>
      <c r="D20" s="42" t="s">
        <v>125</v>
      </c>
      <c r="E20" s="43" t="s">
        <v>69</v>
      </c>
      <c r="F20" s="44" t="s">
        <v>162</v>
      </c>
      <c r="G20" s="45">
        <f t="shared" si="0"/>
        <v>1.15</v>
      </c>
      <c r="H20" s="45">
        <f t="shared" si="1"/>
        <v>1.15</v>
      </c>
      <c r="I20" s="45" t="s">
        <v>165</v>
      </c>
      <c r="J20" s="45">
        <v>0</v>
      </c>
      <c r="K20" s="45">
        <v>0</v>
      </c>
      <c r="L20" s="46">
        <v>0</v>
      </c>
      <c r="M20" s="46">
        <v>0</v>
      </c>
      <c r="N20" s="45">
        <v>0</v>
      </c>
      <c r="O20" s="45">
        <v>0</v>
      </c>
    </row>
    <row r="21" ht="20.25" customHeight="1" spans="1:15">
      <c r="A21" s="17" t="s">
        <v>166</v>
      </c>
      <c r="B21" s="18"/>
      <c r="C21" s="19" t="s">
        <v>167</v>
      </c>
      <c r="D21" s="42" t="s">
        <v>168</v>
      </c>
      <c r="E21" s="43"/>
      <c r="F21" s="44" t="s">
        <v>169</v>
      </c>
      <c r="G21" s="45">
        <f t="shared" si="0"/>
        <v>1.7</v>
      </c>
      <c r="H21" s="45">
        <f t="shared" si="1"/>
        <v>1.7</v>
      </c>
      <c r="I21" s="45" t="s">
        <v>170</v>
      </c>
      <c r="J21" s="45">
        <v>0</v>
      </c>
      <c r="K21" s="45">
        <v>0</v>
      </c>
      <c r="L21" s="46">
        <v>0</v>
      </c>
      <c r="M21" s="46">
        <v>0</v>
      </c>
      <c r="N21" s="45">
        <v>0</v>
      </c>
      <c r="O21" s="45">
        <v>0</v>
      </c>
    </row>
    <row r="22" ht="20.25" customHeight="1" spans="1:15">
      <c r="A22" s="17" t="s">
        <v>166</v>
      </c>
      <c r="B22" s="18" t="s">
        <v>76</v>
      </c>
      <c r="C22" s="19" t="s">
        <v>171</v>
      </c>
      <c r="D22" s="42" t="s">
        <v>168</v>
      </c>
      <c r="E22" s="43" t="s">
        <v>128</v>
      </c>
      <c r="F22" s="44" t="s">
        <v>172</v>
      </c>
      <c r="G22" s="45">
        <f t="shared" si="0"/>
        <v>1.7</v>
      </c>
      <c r="H22" s="45">
        <f t="shared" si="1"/>
        <v>1.7</v>
      </c>
      <c r="I22" s="45" t="s">
        <v>170</v>
      </c>
      <c r="J22" s="45">
        <v>0</v>
      </c>
      <c r="K22" s="45">
        <v>0</v>
      </c>
      <c r="L22" s="46">
        <v>0</v>
      </c>
      <c r="M22" s="46">
        <v>0</v>
      </c>
      <c r="N22" s="45">
        <v>0</v>
      </c>
      <c r="O22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432638888888889" right="0.275" top="0.236111111111111" bottom="0.236111111111111" header="0.196527777777778" footer="0.196527777777778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38.0166666666667" style="2" customWidth="1"/>
    <col min="3" max="3" width="12.1416666666667" style="2" customWidth="1"/>
    <col min="4" max="4" width="7.85" style="2" hidden="1" customWidth="1"/>
    <col min="5" max="8" width="10.7083333333333" customWidth="1"/>
    <col min="9" max="9" width="9.6" customWidth="1"/>
    <col min="10" max="10" width="7.74166666666667" customWidth="1"/>
    <col min="11" max="11" width="7.5" style="2" customWidth="1"/>
    <col min="12" max="12" width="7.125" customWidth="1"/>
    <col min="13" max="13" width="8.85833333333333" style="2" customWidth="1"/>
    <col min="14" max="14" width="7.85" hidden="1" customWidth="1"/>
  </cols>
  <sheetData>
    <row r="1" ht="19.5" customHeight="1" spans="2:13">
      <c r="B1" s="28" t="s">
        <v>199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200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3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4</v>
      </c>
    </row>
    <row r="4" ht="19.5" customHeight="1" spans="1:14">
      <c r="A4" s="32" t="s">
        <v>201</v>
      </c>
      <c r="B4" s="14" t="s">
        <v>202</v>
      </c>
      <c r="C4" s="33" t="s">
        <v>203</v>
      </c>
      <c r="D4" s="12" t="s">
        <v>117</v>
      </c>
      <c r="E4" s="13" t="s">
        <v>53</v>
      </c>
      <c r="F4" s="13" t="s">
        <v>195</v>
      </c>
      <c r="G4" s="13"/>
      <c r="H4" s="14" t="s">
        <v>51</v>
      </c>
      <c r="I4" s="38"/>
      <c r="J4" s="33" t="s">
        <v>196</v>
      </c>
      <c r="K4" s="12" t="s">
        <v>197</v>
      </c>
      <c r="L4" s="24" t="s">
        <v>43</v>
      </c>
      <c r="M4" s="12" t="s">
        <v>45</v>
      </c>
      <c r="N4" s="32"/>
    </row>
    <row r="5" ht="30" customHeight="1" spans="1:14">
      <c r="A5" s="34"/>
      <c r="B5" s="14" t="s">
        <v>59</v>
      </c>
      <c r="C5" s="12" t="s">
        <v>120</v>
      </c>
      <c r="D5" s="33"/>
      <c r="E5" s="13"/>
      <c r="F5" s="24" t="s">
        <v>62</v>
      </c>
      <c r="G5" s="24" t="s">
        <v>98</v>
      </c>
      <c r="H5" s="12" t="s">
        <v>99</v>
      </c>
      <c r="I5" s="24" t="s">
        <v>100</v>
      </c>
      <c r="J5" s="12" t="s">
        <v>120</v>
      </c>
      <c r="K5" s="33" t="s">
        <v>62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 t="shared" ref="E6:E15" si="0">F6+J6+K6+L6+M6</f>
        <v>674.43</v>
      </c>
      <c r="F6" s="25">
        <f t="shared" ref="F6:F15" si="1">G6+H6+I6</f>
        <v>327.35</v>
      </c>
      <c r="G6" s="25">
        <v>327.35</v>
      </c>
      <c r="H6" s="25">
        <v>0</v>
      </c>
      <c r="I6" s="25">
        <v>0</v>
      </c>
      <c r="J6" s="20">
        <v>0</v>
      </c>
      <c r="K6" s="20">
        <v>347.08</v>
      </c>
      <c r="L6" s="25">
        <v>0</v>
      </c>
      <c r="M6" s="25">
        <v>0</v>
      </c>
      <c r="N6" s="40">
        <f t="shared" ref="N6:N15" si="2">A6</f>
        <v>0</v>
      </c>
    </row>
    <row r="7" ht="20.25" customHeight="1" spans="1:14">
      <c r="A7" s="35" t="s">
        <v>204</v>
      </c>
      <c r="B7" s="19" t="s">
        <v>205</v>
      </c>
      <c r="C7" s="19" t="s">
        <v>206</v>
      </c>
      <c r="D7" s="36"/>
      <c r="E7" s="25">
        <f t="shared" si="0"/>
        <v>31.2</v>
      </c>
      <c r="F7" s="25">
        <f t="shared" si="1"/>
        <v>31.2</v>
      </c>
      <c r="G7" s="25">
        <v>31.2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0</v>
      </c>
      <c r="N7" s="40" t="str">
        <f t="shared" si="2"/>
        <v>370404252008014900101</v>
      </c>
    </row>
    <row r="8" ht="20.25" customHeight="1" spans="1:14">
      <c r="A8" s="35" t="s">
        <v>207</v>
      </c>
      <c r="B8" s="19" t="s">
        <v>208</v>
      </c>
      <c r="C8" s="19" t="s">
        <v>206</v>
      </c>
      <c r="D8" s="36"/>
      <c r="E8" s="25">
        <f t="shared" si="0"/>
        <v>173.32</v>
      </c>
      <c r="F8" s="25">
        <f t="shared" si="1"/>
        <v>173.32</v>
      </c>
      <c r="G8" s="25">
        <v>173.32</v>
      </c>
      <c r="H8" s="25">
        <v>0</v>
      </c>
      <c r="I8" s="25">
        <v>0</v>
      </c>
      <c r="J8" s="20">
        <v>0</v>
      </c>
      <c r="K8" s="20">
        <v>0</v>
      </c>
      <c r="L8" s="25">
        <v>0</v>
      </c>
      <c r="M8" s="25">
        <v>0</v>
      </c>
      <c r="N8" s="40" t="str">
        <f t="shared" si="2"/>
        <v>37040425200901490006Q</v>
      </c>
    </row>
    <row r="9" ht="20.25" customHeight="1" spans="1:14">
      <c r="A9" s="35" t="s">
        <v>209</v>
      </c>
      <c r="B9" s="19" t="s">
        <v>210</v>
      </c>
      <c r="C9" s="19" t="s">
        <v>206</v>
      </c>
      <c r="D9" s="36"/>
      <c r="E9" s="25">
        <f t="shared" si="0"/>
        <v>22.4</v>
      </c>
      <c r="F9" s="25">
        <f t="shared" si="1"/>
        <v>22.4</v>
      </c>
      <c r="G9" s="25">
        <v>22.4</v>
      </c>
      <c r="H9" s="25">
        <v>0</v>
      </c>
      <c r="I9" s="25">
        <v>0</v>
      </c>
      <c r="J9" s="20">
        <v>0</v>
      </c>
      <c r="K9" s="20">
        <v>0</v>
      </c>
      <c r="L9" s="25">
        <v>0</v>
      </c>
      <c r="M9" s="25">
        <v>0</v>
      </c>
      <c r="N9" s="40" t="str">
        <f t="shared" si="2"/>
        <v>37040425220301490008X</v>
      </c>
    </row>
    <row r="10" ht="20.25" customHeight="1" spans="1:14">
      <c r="A10" s="35" t="s">
        <v>211</v>
      </c>
      <c r="B10" s="19" t="s">
        <v>212</v>
      </c>
      <c r="C10" s="19" t="s">
        <v>206</v>
      </c>
      <c r="D10" s="36"/>
      <c r="E10" s="25">
        <f t="shared" si="0"/>
        <v>47.13</v>
      </c>
      <c r="F10" s="25">
        <f t="shared" si="1"/>
        <v>47.13</v>
      </c>
      <c r="G10" s="25">
        <v>47.13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 t="shared" si="2"/>
        <v>37040425220301490009M</v>
      </c>
    </row>
    <row r="11" ht="20.25" customHeight="1" spans="1:14">
      <c r="A11" s="35" t="s">
        <v>213</v>
      </c>
      <c r="B11" s="19" t="s">
        <v>214</v>
      </c>
      <c r="C11" s="19" t="s">
        <v>206</v>
      </c>
      <c r="D11" s="36"/>
      <c r="E11" s="25">
        <f t="shared" si="0"/>
        <v>347.08</v>
      </c>
      <c r="F11" s="25">
        <f t="shared" si="1"/>
        <v>0</v>
      </c>
      <c r="G11" s="25">
        <v>0</v>
      </c>
      <c r="H11" s="25">
        <v>0</v>
      </c>
      <c r="I11" s="25">
        <v>0</v>
      </c>
      <c r="J11" s="20">
        <v>0</v>
      </c>
      <c r="K11" s="20">
        <v>347.08</v>
      </c>
      <c r="L11" s="25">
        <v>0</v>
      </c>
      <c r="M11" s="25">
        <v>0</v>
      </c>
      <c r="N11" s="40" t="str">
        <f t="shared" si="2"/>
        <v>37040425250101490005R</v>
      </c>
    </row>
    <row r="12" ht="20.25" customHeight="1" spans="1:14">
      <c r="A12" s="35" t="s">
        <v>215</v>
      </c>
      <c r="B12" s="19" t="s">
        <v>216</v>
      </c>
      <c r="C12" s="19" t="s">
        <v>206</v>
      </c>
      <c r="D12" s="36"/>
      <c r="E12" s="25">
        <f t="shared" si="0"/>
        <v>20.28</v>
      </c>
      <c r="F12" s="25">
        <f t="shared" si="1"/>
        <v>20.28</v>
      </c>
      <c r="G12" s="25">
        <v>20.28</v>
      </c>
      <c r="H12" s="25">
        <v>0</v>
      </c>
      <c r="I12" s="25">
        <v>0</v>
      </c>
      <c r="J12" s="20">
        <v>0</v>
      </c>
      <c r="K12" s="20">
        <v>0</v>
      </c>
      <c r="L12" s="25">
        <v>0</v>
      </c>
      <c r="M12" s="25">
        <v>0</v>
      </c>
      <c r="N12" s="40" t="str">
        <f t="shared" si="2"/>
        <v>37040425260101490048F</v>
      </c>
    </row>
    <row r="13" ht="20.25" customHeight="1" spans="1:14">
      <c r="A13" s="35" t="s">
        <v>217</v>
      </c>
      <c r="B13" s="19" t="s">
        <v>218</v>
      </c>
      <c r="C13" s="19" t="s">
        <v>206</v>
      </c>
      <c r="D13" s="36"/>
      <c r="E13" s="25">
        <f t="shared" si="0"/>
        <v>0.98</v>
      </c>
      <c r="F13" s="25">
        <f t="shared" si="1"/>
        <v>0.98</v>
      </c>
      <c r="G13" s="25">
        <v>0.98</v>
      </c>
      <c r="H13" s="25">
        <v>0</v>
      </c>
      <c r="I13" s="25">
        <v>0</v>
      </c>
      <c r="J13" s="20">
        <v>0</v>
      </c>
      <c r="K13" s="20">
        <v>0</v>
      </c>
      <c r="L13" s="25">
        <v>0</v>
      </c>
      <c r="M13" s="25">
        <v>0</v>
      </c>
      <c r="N13" s="40" t="str">
        <f t="shared" si="2"/>
        <v>37040425260101490054E</v>
      </c>
    </row>
    <row r="14" ht="20.25" customHeight="1" spans="1:14">
      <c r="A14" s="35" t="s">
        <v>219</v>
      </c>
      <c r="B14" s="19" t="s">
        <v>220</v>
      </c>
      <c r="C14" s="19" t="s">
        <v>206</v>
      </c>
      <c r="D14" s="36"/>
      <c r="E14" s="25">
        <f t="shared" si="0"/>
        <v>25.92</v>
      </c>
      <c r="F14" s="25">
        <f t="shared" si="1"/>
        <v>25.92</v>
      </c>
      <c r="G14" s="25">
        <v>25.92</v>
      </c>
      <c r="H14" s="25">
        <v>0</v>
      </c>
      <c r="I14" s="25">
        <v>0</v>
      </c>
      <c r="J14" s="20">
        <v>0</v>
      </c>
      <c r="K14" s="20">
        <v>0</v>
      </c>
      <c r="L14" s="25">
        <v>0</v>
      </c>
      <c r="M14" s="25">
        <v>0</v>
      </c>
      <c r="N14" s="40" t="str">
        <f t="shared" si="2"/>
        <v>37040425301201490063U</v>
      </c>
    </row>
    <row r="15" ht="20.25" customHeight="1" spans="1:14">
      <c r="A15" s="35" t="s">
        <v>221</v>
      </c>
      <c r="B15" s="19" t="s">
        <v>222</v>
      </c>
      <c r="C15" s="19" t="s">
        <v>206</v>
      </c>
      <c r="D15" s="36"/>
      <c r="E15" s="25">
        <f t="shared" si="0"/>
        <v>6.12</v>
      </c>
      <c r="F15" s="25">
        <f t="shared" si="1"/>
        <v>6.12</v>
      </c>
      <c r="G15" s="25">
        <v>6.12</v>
      </c>
      <c r="H15" s="25">
        <v>0</v>
      </c>
      <c r="I15" s="25">
        <v>0</v>
      </c>
      <c r="J15" s="20">
        <v>0</v>
      </c>
      <c r="K15" s="20">
        <v>0</v>
      </c>
      <c r="L15" s="25">
        <v>0</v>
      </c>
      <c r="M15" s="25">
        <v>0</v>
      </c>
      <c r="N15" s="40" t="str">
        <f t="shared" si="2"/>
        <v>37040425301201490112R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432638888888889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tabSelected="1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C1"/>
      <c r="D1"/>
      <c r="E1" s="5"/>
      <c r="F1" s="6"/>
      <c r="G1" s="6"/>
      <c r="H1" s="6"/>
      <c r="I1" s="6"/>
      <c r="J1"/>
      <c r="K1" s="6"/>
      <c r="L1" s="6"/>
      <c r="M1" s="6"/>
      <c r="N1" s="21" t="s">
        <v>223</v>
      </c>
    </row>
    <row r="2" ht="19.5" customHeight="1" spans="1:14">
      <c r="A2" s="7" t="s">
        <v>224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53</v>
      </c>
      <c r="G4" s="14" t="s">
        <v>195</v>
      </c>
      <c r="H4" s="14"/>
      <c r="I4" s="14"/>
      <c r="J4" s="14"/>
      <c r="K4" s="12" t="s">
        <v>196</v>
      </c>
      <c r="L4" s="12" t="s">
        <v>197</v>
      </c>
      <c r="M4" s="12" t="s">
        <v>43</v>
      </c>
      <c r="N4" s="12" t="s">
        <v>45</v>
      </c>
      <c r="O4" s="13" t="s">
        <v>225</v>
      </c>
      <c r="P4" s="13" t="s">
        <v>226</v>
      </c>
      <c r="Q4" s="13" t="s">
        <v>227</v>
      </c>
      <c r="R4" s="13" t="s">
        <v>228</v>
      </c>
    </row>
    <row r="5" s="1" customFormat="1" ht="18.7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/>
      <c r="G5" s="12" t="s">
        <v>62</v>
      </c>
      <c r="H5" s="12" t="s">
        <v>98</v>
      </c>
      <c r="I5" s="23" t="s">
        <v>99</v>
      </c>
      <c r="J5" s="24" t="s">
        <v>100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2025-02-20T06:41:20Z</dcterms:created>
  <dcterms:modified xsi:type="dcterms:W3CDTF">2025-02-20T06:49:13Z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C46C2543EBC04815B8289209F7B40826_12</vt:lpwstr>
  </property>
  <property fmtid="{D5CDD505-2E9C-101B-9397-08002B2CF9AE}" pid="3" name="KSOProductBuildVer">
    <vt:lpwstr>2052-12.1.0.19770</vt:lpwstr>
  </property>
</Properties>
</file>